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\AçãoSolidária\Abrigo\Financ\"/>
    </mc:Choice>
  </mc:AlternateContent>
  <xr:revisionPtr revIDLastSave="0" documentId="8_{CE140108-C326-4983-94D3-552A572C4245}" xr6:coauthVersionLast="45" xr6:coauthVersionMax="45" xr10:uidLastSave="{00000000-0000-0000-0000-000000000000}"/>
  <bookViews>
    <workbookView xWindow="-108" yWindow="-108" windowWidth="23256" windowHeight="12720" xr2:uid="{9164D3F0-FDBF-42A6-9F05-2E8BBB8CF6B9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1" l="1"/>
  <c r="M44" i="1"/>
  <c r="L44" i="1"/>
  <c r="K44" i="1"/>
  <c r="J44" i="1"/>
  <c r="I44" i="1"/>
  <c r="H44" i="1"/>
  <c r="G44" i="1"/>
  <c r="F44" i="1"/>
  <c r="N43" i="1"/>
  <c r="M43" i="1"/>
  <c r="L43" i="1"/>
  <c r="K43" i="1"/>
  <c r="J43" i="1"/>
  <c r="I43" i="1"/>
  <c r="H43" i="1"/>
  <c r="G43" i="1"/>
  <c r="F43" i="1"/>
  <c r="N42" i="1"/>
  <c r="M42" i="1"/>
  <c r="L42" i="1"/>
  <c r="K42" i="1"/>
  <c r="J42" i="1"/>
  <c r="I42" i="1"/>
  <c r="H42" i="1"/>
  <c r="G42" i="1"/>
  <c r="F42" i="1"/>
  <c r="N41" i="1"/>
  <c r="M41" i="1"/>
  <c r="L41" i="1"/>
  <c r="K41" i="1"/>
  <c r="J41" i="1"/>
  <c r="J19" i="1" s="1"/>
  <c r="I41" i="1"/>
  <c r="H41" i="1"/>
  <c r="G41" i="1"/>
  <c r="F41" i="1"/>
  <c r="N40" i="1"/>
  <c r="M40" i="1"/>
  <c r="L40" i="1"/>
  <c r="K40" i="1"/>
  <c r="K18" i="1" s="1"/>
  <c r="L21" i="1" s="1"/>
  <c r="J40" i="1"/>
  <c r="I40" i="1"/>
  <c r="H40" i="1"/>
  <c r="G40" i="1"/>
  <c r="F40" i="1"/>
  <c r="N39" i="1"/>
  <c r="M39" i="1"/>
  <c r="L39" i="1"/>
  <c r="L20" i="1" s="1"/>
  <c r="K39" i="1"/>
  <c r="J39" i="1"/>
  <c r="I39" i="1"/>
  <c r="H39" i="1"/>
  <c r="G39" i="1"/>
  <c r="F39" i="1"/>
  <c r="N38" i="1"/>
  <c r="M38" i="1"/>
  <c r="M19" i="1" s="1"/>
  <c r="L38" i="1"/>
  <c r="K38" i="1"/>
  <c r="J38" i="1"/>
  <c r="I38" i="1"/>
  <c r="H38" i="1"/>
  <c r="G38" i="1"/>
  <c r="F38" i="1"/>
  <c r="N37" i="1"/>
  <c r="M37" i="1"/>
  <c r="L37" i="1"/>
  <c r="K37" i="1"/>
  <c r="J37" i="1"/>
  <c r="I37" i="1"/>
  <c r="H37" i="1"/>
  <c r="G37" i="1"/>
  <c r="F37" i="1"/>
  <c r="N36" i="1"/>
  <c r="M36" i="1"/>
  <c r="L36" i="1"/>
  <c r="K36" i="1"/>
  <c r="J36" i="1"/>
  <c r="I36" i="1"/>
  <c r="H36" i="1"/>
  <c r="G36" i="1"/>
  <c r="G19" i="1" s="1"/>
  <c r="F36" i="1"/>
  <c r="N35" i="1"/>
  <c r="M35" i="1"/>
  <c r="L35" i="1"/>
  <c r="K35" i="1"/>
  <c r="J35" i="1"/>
  <c r="I35" i="1"/>
  <c r="H35" i="1"/>
  <c r="H18" i="1" s="1"/>
  <c r="I21" i="1" s="1"/>
  <c r="G35" i="1"/>
  <c r="F35" i="1"/>
  <c r="N34" i="1"/>
  <c r="M34" i="1"/>
  <c r="L34" i="1"/>
  <c r="K34" i="1"/>
  <c r="J34" i="1"/>
  <c r="I34" i="1"/>
  <c r="H34" i="1"/>
  <c r="G34" i="1"/>
  <c r="F34" i="1"/>
  <c r="N33" i="1"/>
  <c r="M33" i="1"/>
  <c r="L33" i="1"/>
  <c r="K33" i="1"/>
  <c r="J33" i="1"/>
  <c r="I33" i="1"/>
  <c r="H33" i="1"/>
  <c r="G33" i="1"/>
  <c r="F33" i="1"/>
  <c r="N32" i="1"/>
  <c r="M32" i="1"/>
  <c r="L32" i="1"/>
  <c r="K32" i="1"/>
  <c r="J32" i="1"/>
  <c r="I32" i="1"/>
  <c r="H32" i="1"/>
  <c r="G32" i="1"/>
  <c r="F32" i="1"/>
  <c r="N31" i="1"/>
  <c r="M31" i="1"/>
  <c r="L31" i="1"/>
  <c r="K31" i="1"/>
  <c r="J31" i="1"/>
  <c r="I31" i="1"/>
  <c r="H31" i="1"/>
  <c r="G31" i="1"/>
  <c r="F31" i="1"/>
  <c r="N30" i="1"/>
  <c r="M30" i="1"/>
  <c r="L30" i="1"/>
  <c r="K30" i="1"/>
  <c r="J30" i="1"/>
  <c r="I30" i="1"/>
  <c r="H30" i="1"/>
  <c r="G30" i="1"/>
  <c r="F30" i="1"/>
  <c r="N29" i="1"/>
  <c r="M29" i="1"/>
  <c r="L29" i="1"/>
  <c r="K29" i="1"/>
  <c r="J29" i="1"/>
  <c r="I29" i="1"/>
  <c r="H29" i="1"/>
  <c r="G29" i="1"/>
  <c r="F29" i="1"/>
  <c r="N28" i="1"/>
  <c r="M28" i="1"/>
  <c r="L28" i="1"/>
  <c r="K28" i="1"/>
  <c r="J28" i="1"/>
  <c r="I28" i="1"/>
  <c r="H28" i="1"/>
  <c r="G28" i="1"/>
  <c r="F28" i="1"/>
  <c r="F19" i="1" s="1"/>
  <c r="N27" i="1"/>
  <c r="M27" i="1"/>
  <c r="L27" i="1"/>
  <c r="K27" i="1"/>
  <c r="J27" i="1"/>
  <c r="I27" i="1"/>
  <c r="H27" i="1"/>
  <c r="G27" i="1"/>
  <c r="G20" i="1" s="1"/>
  <c r="F27" i="1"/>
  <c r="N26" i="1"/>
  <c r="M26" i="1"/>
  <c r="L26" i="1"/>
  <c r="K26" i="1"/>
  <c r="J26" i="1"/>
  <c r="I26" i="1"/>
  <c r="H26" i="1"/>
  <c r="H19" i="1" s="1"/>
  <c r="G26" i="1"/>
  <c r="F26" i="1"/>
  <c r="N25" i="1"/>
  <c r="M25" i="1"/>
  <c r="L25" i="1"/>
  <c r="K25" i="1"/>
  <c r="J25" i="1"/>
  <c r="I25" i="1"/>
  <c r="I18" i="1" s="1"/>
  <c r="J21" i="1" s="1"/>
  <c r="H25" i="1"/>
  <c r="G25" i="1"/>
  <c r="F25" i="1"/>
  <c r="N24" i="1"/>
  <c r="M24" i="1"/>
  <c r="M20" i="1" s="1"/>
  <c r="L24" i="1"/>
  <c r="K24" i="1"/>
  <c r="K20" i="1" s="1"/>
  <c r="J24" i="1"/>
  <c r="J20" i="1" s="1"/>
  <c r="I24" i="1"/>
  <c r="H24" i="1"/>
  <c r="G24" i="1"/>
  <c r="F24" i="1"/>
  <c r="N23" i="1"/>
  <c r="M23" i="1"/>
  <c r="L23" i="1"/>
  <c r="K23" i="1"/>
  <c r="J23" i="1"/>
  <c r="I23" i="1"/>
  <c r="H23" i="1"/>
  <c r="G23" i="1"/>
  <c r="F23" i="1"/>
  <c r="N22" i="1"/>
  <c r="M22" i="1"/>
  <c r="M18" i="1" s="1"/>
  <c r="N21" i="1" s="1"/>
  <c r="L22" i="1"/>
  <c r="L18" i="1" s="1"/>
  <c r="M21" i="1" s="1"/>
  <c r="K22" i="1"/>
  <c r="J22" i="1"/>
  <c r="J18" i="1" s="1"/>
  <c r="K21" i="1" s="1"/>
  <c r="I22" i="1"/>
  <c r="H22" i="1"/>
  <c r="G22" i="1"/>
  <c r="F22" i="1"/>
  <c r="F21" i="1"/>
  <c r="N20" i="1"/>
  <c r="I20" i="1"/>
  <c r="H20" i="1"/>
  <c r="F20" i="1"/>
  <c r="E20" i="1"/>
  <c r="N19" i="1"/>
  <c r="L19" i="1"/>
  <c r="K19" i="1"/>
  <c r="I19" i="1"/>
  <c r="E19" i="1"/>
  <c r="O19" i="1" s="1"/>
  <c r="N18" i="1"/>
  <c r="G18" i="1"/>
  <c r="H21" i="1" s="1"/>
  <c r="F18" i="1"/>
  <c r="E18" i="1"/>
  <c r="O20" i="1" l="1"/>
  <c r="O21" i="1"/>
  <c r="O18" i="1"/>
  <c r="G21" i="1"/>
</calcChain>
</file>

<file path=xl/sharedStrings.xml><?xml version="1.0" encoding="utf-8"?>
<sst xmlns="http://schemas.openxmlformats.org/spreadsheetml/2006/main" count="49" uniqueCount="17">
  <si>
    <t>VALORES</t>
  </si>
  <si>
    <t xml:space="preserve">Média </t>
  </si>
  <si>
    <t>SALDO FINAL</t>
  </si>
  <si>
    <t>RECEITAS</t>
  </si>
  <si>
    <t xml:space="preserve"> </t>
  </si>
  <si>
    <t>DESPESAS</t>
  </si>
  <si>
    <t>SALDO INICIAL</t>
  </si>
  <si>
    <t>Caixa</t>
  </si>
  <si>
    <t>Crédito</t>
  </si>
  <si>
    <t>Débito</t>
  </si>
  <si>
    <t>BB 28443-2</t>
  </si>
  <si>
    <t>Transf Crédito</t>
  </si>
  <si>
    <t>Transf Débito</t>
  </si>
  <si>
    <t>BB 44883-4</t>
  </si>
  <si>
    <t>BB 5854-8</t>
  </si>
  <si>
    <t>CEF 1833-9</t>
  </si>
  <si>
    <t>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</si>
</sst>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4" x14ac:knownFonts="1"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i/>
      <sz val="8"/>
      <color theme="5" tint="-0.249977111117893"/>
      <name val="Calibri"/>
      <family val="2"/>
      <scheme val="minor"/>
    </font>
    <font>
      <i/>
      <sz val="7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" fontId="1" fillId="0" borderId="0" xfId="0" applyNumberFormat="1" applyFont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40" fontId="3" fillId="3" borderId="4" xfId="0" applyNumberFormat="1" applyFont="1" applyFill="1" applyBorder="1" applyAlignment="1">
      <alignment vertical="center"/>
    </xf>
    <xf numFmtId="40" fontId="3" fillId="4" borderId="5" xfId="0" applyNumberFormat="1" applyFont="1" applyFill="1" applyBorder="1" applyAlignment="1">
      <alignment vertical="center"/>
    </xf>
    <xf numFmtId="40" fontId="3" fillId="2" borderId="6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0" fontId="5" fillId="3" borderId="4" xfId="0" applyNumberFormat="1" applyFont="1" applyFill="1" applyBorder="1" applyAlignment="1">
      <alignment vertical="center"/>
    </xf>
    <xf numFmtId="40" fontId="5" fillId="4" borderId="5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 indent="2"/>
    </xf>
    <xf numFmtId="164" fontId="7" fillId="0" borderId="7" xfId="0" applyNumberFormat="1" applyFont="1" applyBorder="1" applyAlignment="1">
      <alignment vertical="center"/>
    </xf>
    <xf numFmtId="164" fontId="7" fillId="4" borderId="8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indent="4"/>
    </xf>
    <xf numFmtId="164" fontId="10" fillId="0" borderId="7" xfId="0" applyNumberFormat="1" applyFont="1" applyBorder="1" applyAlignment="1">
      <alignment vertical="center"/>
    </xf>
    <xf numFmtId="164" fontId="10" fillId="4" borderId="8" xfId="0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9" xfId="0" applyFont="1" applyBorder="1" applyAlignment="1">
      <alignment horizontal="left" vertical="center" indent="2"/>
    </xf>
    <xf numFmtId="0" fontId="12" fillId="0" borderId="10" xfId="0" applyFont="1" applyBorder="1" applyAlignment="1">
      <alignment horizontal="left" vertical="center" indent="4"/>
    </xf>
    <xf numFmtId="164" fontId="13" fillId="0" borderId="11" xfId="0" applyNumberFormat="1" applyFont="1" applyBorder="1" applyAlignment="1">
      <alignment vertical="center"/>
    </xf>
    <xf numFmtId="164" fontId="13" fillId="4" borderId="12" xfId="0" applyNumberFormat="1" applyFont="1" applyFill="1" applyBorder="1" applyAlignment="1">
      <alignment vertical="center"/>
    </xf>
    <xf numFmtId="0" fontId="12" fillId="0" borderId="13" xfId="0" applyFont="1" applyBorder="1" applyAlignment="1">
      <alignment horizontal="left" vertical="center" indent="4"/>
    </xf>
    <xf numFmtId="164" fontId="13" fillId="0" borderId="1" xfId="0" applyNumberFormat="1" applyFont="1" applyBorder="1" applyAlignment="1">
      <alignment vertical="center"/>
    </xf>
    <xf numFmtId="164" fontId="13" fillId="4" borderId="1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149272529242517E-2"/>
          <c:y val="2.6713665162338984E-2"/>
          <c:w val="0.90228648232784114"/>
          <c:h val="0.77184958835632667"/>
        </c:manualLayout>
      </c:layout>
      <c:lineChart>
        <c:grouping val="standard"/>
        <c:varyColors val="0"/>
        <c:ser>
          <c:idx val="0"/>
          <c:order val="0"/>
          <c:tx>
            <c:strRef>
              <c:f>[1]RESUMO!$A$18</c:f>
              <c:strCache>
                <c:ptCount val="1"/>
                <c:pt idx="0">
                  <c:v>SALDO FINAL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[1]RESUMO!$B$17:$N$17</c:f>
              <c:numCache>
                <c:formatCode>mmm\-yy</c:formatCode>
                <c:ptCount val="13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[1]RESUMO!$B$18:$N$18</c:f>
              <c:numCache>
                <c:formatCode>#,##0.00_);[Red]\(#,##0.00\)</c:formatCode>
                <c:ptCount val="13"/>
                <c:pt idx="0">
                  <c:v>18643.560000000005</c:v>
                </c:pt>
                <c:pt idx="1">
                  <c:v>9428.9100000000035</c:v>
                </c:pt>
                <c:pt idx="2">
                  <c:v>17281.100000000006</c:v>
                </c:pt>
                <c:pt idx="3">
                  <c:v>18686.549999999992</c:v>
                </c:pt>
                <c:pt idx="4">
                  <c:v>11892.77</c:v>
                </c:pt>
                <c:pt idx="5">
                  <c:v>9839.6999999999935</c:v>
                </c:pt>
                <c:pt idx="6">
                  <c:v>14882.449999999988</c:v>
                </c:pt>
                <c:pt idx="7">
                  <c:v>13707.279999999986</c:v>
                </c:pt>
                <c:pt idx="8">
                  <c:v>12750.869999999986</c:v>
                </c:pt>
                <c:pt idx="9">
                  <c:v>19706.819999999992</c:v>
                </c:pt>
                <c:pt idx="10">
                  <c:v>20135.889999999992</c:v>
                </c:pt>
                <c:pt idx="11">
                  <c:v>64925.579999999994</c:v>
                </c:pt>
                <c:pt idx="12">
                  <c:v>27472.69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DC-494D-9A8A-2352ADA61F5C}"/>
            </c:ext>
          </c:extLst>
        </c:ser>
        <c:ser>
          <c:idx val="1"/>
          <c:order val="1"/>
          <c:tx>
            <c:v>RECEITAS</c:v>
          </c:tx>
          <c:spPr>
            <a:ln w="38100"/>
          </c:spPr>
          <c:marker>
            <c:symbol val="none"/>
          </c:marker>
          <c:cat>
            <c:numRef>
              <c:f>[1]RESUMO!$B$17:$N$17</c:f>
              <c:numCache>
                <c:formatCode>mmm\-yy</c:formatCode>
                <c:ptCount val="13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[1]RESUMO!$B$19:$N$19</c:f>
              <c:numCache>
                <c:formatCode>#,##0.00_);[Red]\(#,##0.00\)</c:formatCode>
                <c:ptCount val="13"/>
                <c:pt idx="0">
                  <c:v>54826.070000000007</c:v>
                </c:pt>
                <c:pt idx="1">
                  <c:v>16929.55</c:v>
                </c:pt>
                <c:pt idx="2">
                  <c:v>39797.869999999995</c:v>
                </c:pt>
                <c:pt idx="3">
                  <c:v>35423.599999999999</c:v>
                </c:pt>
                <c:pt idx="4">
                  <c:v>29509.199999999997</c:v>
                </c:pt>
                <c:pt idx="5">
                  <c:v>26864.6</c:v>
                </c:pt>
                <c:pt idx="6">
                  <c:v>35923.789999999994</c:v>
                </c:pt>
                <c:pt idx="7">
                  <c:v>37305.399999999994</c:v>
                </c:pt>
                <c:pt idx="8">
                  <c:v>23207.97</c:v>
                </c:pt>
                <c:pt idx="9">
                  <c:v>30030.129999999997</c:v>
                </c:pt>
                <c:pt idx="10">
                  <c:v>28529.679999999993</c:v>
                </c:pt>
                <c:pt idx="11">
                  <c:v>83322.259999999995</c:v>
                </c:pt>
                <c:pt idx="12">
                  <c:v>51434.080000000002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DC-494D-9A8A-2352ADA61F5C}"/>
            </c:ext>
          </c:extLst>
        </c:ser>
        <c:ser>
          <c:idx val="2"/>
          <c:order val="2"/>
          <c:tx>
            <c:v>DESPESAS </c:v>
          </c:tx>
          <c:spPr>
            <a:ln w="38100"/>
          </c:spPr>
          <c:marker>
            <c:symbol val="none"/>
          </c:marker>
          <c:cat>
            <c:numRef>
              <c:f>[1]RESUMO!$B$17:$N$17</c:f>
              <c:numCache>
                <c:formatCode>mmm\-yy</c:formatCode>
                <c:ptCount val="13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[1]RESUMO!$B$20:$N$20</c:f>
              <c:numCache>
                <c:formatCode>#,##0.00_);[Red]\(#,##0.00\)</c:formatCode>
                <c:ptCount val="13"/>
                <c:pt idx="0">
                  <c:v>42739.479999999996</c:v>
                </c:pt>
                <c:pt idx="1">
                  <c:v>21447.619999999995</c:v>
                </c:pt>
                <c:pt idx="2">
                  <c:v>29885.68</c:v>
                </c:pt>
                <c:pt idx="3">
                  <c:v>34018.150000000009</c:v>
                </c:pt>
                <c:pt idx="4">
                  <c:v>32302.979999999996</c:v>
                </c:pt>
                <c:pt idx="5">
                  <c:v>29917.67</c:v>
                </c:pt>
                <c:pt idx="6">
                  <c:v>30508.560000000005</c:v>
                </c:pt>
                <c:pt idx="7">
                  <c:v>34688.290000000008</c:v>
                </c:pt>
                <c:pt idx="8">
                  <c:v>24828.5</c:v>
                </c:pt>
                <c:pt idx="9">
                  <c:v>23074.180000000008</c:v>
                </c:pt>
                <c:pt idx="10">
                  <c:v>28148.03</c:v>
                </c:pt>
                <c:pt idx="11">
                  <c:v>31988.720000000008</c:v>
                </c:pt>
                <c:pt idx="12">
                  <c:v>82392.83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DC-494D-9A8A-2352ADA61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810944"/>
        <c:axId val="584813296"/>
      </c:lineChart>
      <c:dateAx>
        <c:axId val="584810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25400">
            <a:solidFill>
              <a:srgbClr val="C00000"/>
            </a:solidFill>
          </a:ln>
        </c:spPr>
        <c:crossAx val="584813296"/>
        <c:crosses val="autoZero"/>
        <c:auto val="1"/>
        <c:lblOffset val="100"/>
        <c:baseTimeUnit val="months"/>
      </c:dateAx>
      <c:valAx>
        <c:axId val="584813296"/>
        <c:scaling>
          <c:orientation val="minMax"/>
        </c:scaling>
        <c:delete val="0"/>
        <c:axPos val="l"/>
        <c:majorGridlines/>
        <c:numFmt formatCode="#,##0.00_);[Red]\(#,##0.00\)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pt-BR"/>
          </a:p>
        </c:txPr>
        <c:crossAx val="584810944"/>
        <c:crosses val="autoZero"/>
        <c:crossBetween val="between"/>
      </c:valAx>
      <c:spPr>
        <a:solidFill>
          <a:srgbClr val="E5E2D1"/>
        </a:solidFill>
      </c:spPr>
    </c:plotArea>
    <c:legend>
      <c:legendPos val="b"/>
      <c:layout>
        <c:manualLayout>
          <c:xMode val="edge"/>
          <c:yMode val="edge"/>
          <c:x val="0.31513213462884587"/>
          <c:y val="0.95500221737459001"/>
          <c:w val="0.26472128836238218"/>
          <c:h val="3.6847085869194794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40480</xdr:colOff>
      <xdr:row>0</xdr:row>
      <xdr:rowOff>65810</xdr:rowOff>
    </xdr:from>
    <xdr:to>
      <xdr:col>14</xdr:col>
      <xdr:colOff>806450</xdr:colOff>
      <xdr:row>15</xdr:row>
      <xdr:rowOff>2049780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D811D0-1433-4F24-91EB-A603858E5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933450</xdr:colOff>
      <xdr:row>4</xdr:row>
      <xdr:rowOff>123825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62A228F-A77A-4E31-8F62-C0700AAB5788}"/>
            </a:ext>
          </a:extLst>
        </xdr:cNvPr>
        <xdr:cNvSpPr txBox="1"/>
      </xdr:nvSpPr>
      <xdr:spPr>
        <a:xfrm>
          <a:off x="933450" y="8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0.39191</cdr:x>
      <cdr:y>0.02608</cdr:y>
    </cdr:from>
    <cdr:to>
      <cdr:x>0.78827</cdr:x>
      <cdr:y>0.14926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6068811" y="161750"/>
          <a:ext cx="6137741" cy="763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800" b="1">
              <a:solidFill>
                <a:srgbClr val="0070C0"/>
              </a:solidFill>
            </a:rPr>
            <a:t>RESUMO FINANCEIRO </a:t>
          </a:r>
          <a:r>
            <a:rPr lang="pt-BR" sz="1800" b="1" baseline="0">
              <a:solidFill>
                <a:srgbClr val="0070C0"/>
              </a:solidFill>
            </a:rPr>
            <a:t>2020</a:t>
          </a:r>
          <a:endParaRPr lang="pt-BR" sz="18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0.05616</cdr:x>
      <cdr:y>0.02857</cdr:y>
    </cdr:from>
    <cdr:to>
      <cdr:x>0.22151</cdr:x>
      <cdr:y>0.12566</cdr:y>
    </cdr:to>
    <cdr:sp macro="" textlink="">
      <cdr:nvSpPr>
        <cdr:cNvPr id="4" name="Retângulo 3"/>
        <cdr:cNvSpPr/>
      </cdr:nvSpPr>
      <cdr:spPr>
        <a:xfrm xmlns:a="http://schemas.openxmlformats.org/drawingml/2006/main">
          <a:off x="791463" y="146145"/>
          <a:ext cx="2330358" cy="49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pt-BR" sz="1050" b="1"/>
            <a:t>VALOR CUSTO FIXO MENSAL = </a:t>
          </a:r>
        </a:p>
        <a:p xmlns:a="http://schemas.openxmlformats.org/drawingml/2006/main">
          <a:pPr algn="ctr"/>
          <a:r>
            <a:rPr lang="pt-BR" sz="1050" b="1"/>
            <a:t>R$ </a:t>
          </a:r>
          <a:r>
            <a:rPr lang="pt-BR" sz="1400" b="1"/>
            <a:t>21.000,00</a:t>
          </a:r>
        </a:p>
        <a:p xmlns:a="http://schemas.openxmlformats.org/drawingml/2006/main">
          <a:pPr algn="ctr"/>
          <a:endParaRPr lang="pt-BR" sz="1200" b="1"/>
        </a:p>
      </cdr:txBody>
    </cdr:sp>
  </cdr:relSizeAnchor>
  <cdr:relSizeAnchor xmlns:cdr="http://schemas.openxmlformats.org/drawingml/2006/chartDrawing">
    <cdr:from>
      <cdr:x>0.05617</cdr:x>
      <cdr:y>0.51237</cdr:y>
    </cdr:from>
    <cdr:to>
      <cdr:x>0.95684</cdr:x>
      <cdr:y>0.906</cdr:y>
    </cdr:to>
    <cdr:sp macro="" textlink="">
      <cdr:nvSpPr>
        <cdr:cNvPr id="5" name="Retângulo 4"/>
        <cdr:cNvSpPr/>
      </cdr:nvSpPr>
      <cdr:spPr>
        <a:xfrm xmlns:a="http://schemas.openxmlformats.org/drawingml/2006/main">
          <a:off x="791623" y="1636003"/>
          <a:ext cx="12693397" cy="125686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75000"/>
            <a:alpha val="16000"/>
          </a:schemeClr>
        </a:solidFill>
        <a:ln xmlns:a="http://schemas.openxmlformats.org/drawingml/2006/main" w="12700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0.61834</cdr:x>
      <cdr:y>0.93053</cdr:y>
    </cdr:from>
    <cdr:to>
      <cdr:x>0.7232</cdr:x>
      <cdr:y>0.99068</cdr:y>
    </cdr:to>
    <cdr:grpSp>
      <cdr:nvGrpSpPr>
        <cdr:cNvPr id="6" name="Grupo 5">
          <a:extLst xmlns:a="http://schemas.openxmlformats.org/drawingml/2006/main">
            <a:ext uri="{FF2B5EF4-FFF2-40B4-BE49-F238E27FC236}">
              <a16:creationId xmlns:a16="http://schemas.microsoft.com/office/drawing/2014/main" id="{4DB59097-AAF1-4046-A6D4-C470EC0FF550}"/>
            </a:ext>
          </a:extLst>
        </cdr:cNvPr>
        <cdr:cNvGrpSpPr/>
      </cdr:nvGrpSpPr>
      <cdr:grpSpPr>
        <a:xfrm xmlns:a="http://schemas.openxmlformats.org/drawingml/2006/main">
          <a:off x="8714482" y="4760396"/>
          <a:ext cx="1477829" cy="307715"/>
          <a:chOff x="5689350" y="3304574"/>
          <a:chExt cx="1713648" cy="372444"/>
        </a:xfrm>
      </cdr:grpSpPr>
      <cdr:sp macro="" textlink="">
        <cdr:nvSpPr>
          <cdr:cNvPr id="8" name="CaixaDeTexto 3"/>
          <cdr:cNvSpPr txBox="1"/>
        </cdr:nvSpPr>
        <cdr:spPr>
          <a:xfrm xmlns:a="http://schemas.openxmlformats.org/drawingml/2006/main">
            <a:off x="5689350" y="3304574"/>
            <a:ext cx="882121" cy="37244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pt-BR" sz="700" dirty="0"/>
              <a:t>CUSTO</a:t>
            </a:r>
            <a:r>
              <a:rPr lang="pt-BR" sz="700" baseline="0" dirty="0"/>
              <a:t> FIXO</a:t>
            </a:r>
            <a:endParaRPr lang="pt-BR" sz="700" dirty="0"/>
          </a:p>
        </cdr:txBody>
      </cdr:sp>
      <cdr:sp macro="" textlink="">
        <cdr:nvSpPr>
          <cdr:cNvPr id="9" name="Retângulo 8"/>
          <cdr:cNvSpPr/>
        </cdr:nvSpPr>
        <cdr:spPr>
          <a:xfrm xmlns:a="http://schemas.openxmlformats.org/drawingml/2006/main">
            <a:off x="6502650" y="3322519"/>
            <a:ext cx="900348" cy="21296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2">
              <a:lumMod val="75000"/>
              <a:alpha val="16000"/>
            </a:schemeClr>
          </a:solidFill>
          <a:ln xmlns:a="http://schemas.openxmlformats.org/drawingml/2006/main" w="12700">
            <a:solidFill>
              <a:schemeClr val="accent2">
                <a:lumMod val="75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pt-BR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F_Resumo_Financeiro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z 20"/>
      <sheetName val="Nov 20"/>
      <sheetName val="Out 20"/>
      <sheetName val="Set 20"/>
      <sheetName val="Ago 20"/>
      <sheetName val="Jul 20"/>
      <sheetName val="Jun 20"/>
      <sheetName val="Mai 20"/>
      <sheetName val="Abr 20"/>
      <sheetName val="Mar 20"/>
      <sheetName val="Fev 20"/>
      <sheetName val="Jan 20"/>
      <sheetName val="Dez 19"/>
      <sheetName val="Nov 19"/>
      <sheetName val="Out 19"/>
      <sheetName val="Set 19"/>
      <sheetName val="Ago 19"/>
      <sheetName val="Jul 19 "/>
      <sheetName val="Jun 19"/>
      <sheetName val="Mai 19"/>
    </sheetNames>
    <sheetDataSet>
      <sheetData sheetId="0">
        <row r="17">
          <cell r="B17">
            <v>43800</v>
          </cell>
          <cell r="C17">
            <v>43831</v>
          </cell>
          <cell r="D17">
            <v>43862</v>
          </cell>
          <cell r="E17">
            <v>43891</v>
          </cell>
          <cell r="F17">
            <v>43922</v>
          </cell>
          <cell r="G17">
            <v>43952</v>
          </cell>
          <cell r="H17">
            <v>43983</v>
          </cell>
          <cell r="I17">
            <v>44013</v>
          </cell>
          <cell r="J17">
            <v>44044</v>
          </cell>
          <cell r="K17">
            <v>44075</v>
          </cell>
          <cell r="L17">
            <v>44105</v>
          </cell>
          <cell r="M17">
            <v>44136</v>
          </cell>
          <cell r="N17">
            <v>44166</v>
          </cell>
        </row>
        <row r="18">
          <cell r="A18" t="str">
            <v>SALDO FINAL</v>
          </cell>
          <cell r="B18">
            <v>18643.560000000005</v>
          </cell>
          <cell r="C18">
            <v>9428.9100000000035</v>
          </cell>
          <cell r="D18">
            <v>17281.100000000006</v>
          </cell>
          <cell r="E18">
            <v>18686.549999999992</v>
          </cell>
          <cell r="F18">
            <v>11892.77</v>
          </cell>
          <cell r="G18">
            <v>9839.6999999999935</v>
          </cell>
          <cell r="H18">
            <v>14882.449999999988</v>
          </cell>
          <cell r="I18">
            <v>13707.279999999986</v>
          </cell>
          <cell r="J18">
            <v>12750.869999999986</v>
          </cell>
          <cell r="K18">
            <v>19706.819999999992</v>
          </cell>
          <cell r="L18">
            <v>20135.889999999992</v>
          </cell>
          <cell r="M18">
            <v>64925.579999999994</v>
          </cell>
          <cell r="N18">
            <v>27472.69</v>
          </cell>
        </row>
        <row r="19">
          <cell r="B19">
            <v>54826.070000000007</v>
          </cell>
          <cell r="C19">
            <v>16929.55</v>
          </cell>
          <cell r="D19">
            <v>39797.869999999995</v>
          </cell>
          <cell r="E19">
            <v>35423.599999999999</v>
          </cell>
          <cell r="F19">
            <v>29509.199999999997</v>
          </cell>
          <cell r="G19">
            <v>26864.6</v>
          </cell>
          <cell r="H19">
            <v>35923.789999999994</v>
          </cell>
          <cell r="I19">
            <v>37305.399999999994</v>
          </cell>
          <cell r="J19">
            <v>23207.97</v>
          </cell>
          <cell r="K19">
            <v>30030.129999999997</v>
          </cell>
          <cell r="L19">
            <v>28529.679999999993</v>
          </cell>
          <cell r="M19">
            <v>83322.259999999995</v>
          </cell>
          <cell r="N19">
            <v>51434.080000000002</v>
          </cell>
        </row>
        <row r="20">
          <cell r="B20">
            <v>42739.479999999996</v>
          </cell>
          <cell r="C20">
            <v>21447.619999999995</v>
          </cell>
          <cell r="D20">
            <v>29885.68</v>
          </cell>
          <cell r="E20">
            <v>34018.150000000009</v>
          </cell>
          <cell r="F20">
            <v>32302.979999999996</v>
          </cell>
          <cell r="G20">
            <v>29917.67</v>
          </cell>
          <cell r="H20">
            <v>30508.560000000005</v>
          </cell>
          <cell r="I20">
            <v>34688.290000000008</v>
          </cell>
          <cell r="J20">
            <v>24828.5</v>
          </cell>
          <cell r="K20">
            <v>23074.180000000008</v>
          </cell>
          <cell r="L20">
            <v>28148.03</v>
          </cell>
          <cell r="M20">
            <v>31988.720000000008</v>
          </cell>
          <cell r="N20">
            <v>82392.83</v>
          </cell>
        </row>
      </sheetData>
      <sheetData sheetId="1">
        <row r="98">
          <cell r="C98">
            <v>6183</v>
          </cell>
          <cell r="D98">
            <v>6362.76</v>
          </cell>
          <cell r="E98">
            <v>-179.76000000000022</v>
          </cell>
        </row>
        <row r="163">
          <cell r="C163">
            <v>34993.620000000003</v>
          </cell>
          <cell r="D163">
            <v>67884.83</v>
          </cell>
          <cell r="E163">
            <v>17628.39</v>
          </cell>
        </row>
        <row r="164">
          <cell r="C164">
            <v>0</v>
          </cell>
          <cell r="D164">
            <v>7000</v>
          </cell>
        </row>
        <row r="186">
          <cell r="C186">
            <v>3679.7299999999996</v>
          </cell>
          <cell r="D186">
            <v>54.95</v>
          </cell>
          <cell r="E186">
            <v>3979.8999999999996</v>
          </cell>
        </row>
        <row r="187">
          <cell r="C187">
            <v>0</v>
          </cell>
          <cell r="D187">
            <v>0</v>
          </cell>
        </row>
        <row r="227">
          <cell r="C227">
            <v>6446.5</v>
          </cell>
          <cell r="D227">
            <v>5488.7699999999995</v>
          </cell>
          <cell r="E227">
            <v>2908.13</v>
          </cell>
        </row>
        <row r="228">
          <cell r="D228">
            <v>3500</v>
          </cell>
        </row>
        <row r="255">
          <cell r="C255">
            <v>10081.23</v>
          </cell>
          <cell r="D255">
            <v>13101.52</v>
          </cell>
          <cell r="E255">
            <v>3136.0299999999988</v>
          </cell>
        </row>
        <row r="256">
          <cell r="C256">
            <v>9950</v>
          </cell>
          <cell r="D256">
            <v>0</v>
          </cell>
        </row>
      </sheetData>
      <sheetData sheetId="2">
        <row r="99">
          <cell r="C99">
            <v>4996.55</v>
          </cell>
          <cell r="D99">
            <v>3576.8600000000006</v>
          </cell>
          <cell r="E99">
            <v>1419.6899999999996</v>
          </cell>
        </row>
        <row r="155">
          <cell r="C155">
            <v>70302.36</v>
          </cell>
          <cell r="D155">
            <v>32680.460000000003</v>
          </cell>
          <cell r="E155">
            <v>50519.599999999991</v>
          </cell>
        </row>
        <row r="156">
          <cell r="C156">
            <v>2900</v>
          </cell>
          <cell r="D156">
            <v>17000</v>
          </cell>
        </row>
        <row r="177">
          <cell r="C177">
            <v>1620.67</v>
          </cell>
          <cell r="D177">
            <v>2954.95</v>
          </cell>
          <cell r="E177">
            <v>355.12000000000035</v>
          </cell>
        </row>
        <row r="178">
          <cell r="C178">
            <v>0</v>
          </cell>
          <cell r="D178">
            <v>2900</v>
          </cell>
        </row>
        <row r="212">
          <cell r="C212">
            <v>5501.45</v>
          </cell>
          <cell r="D212">
            <v>141</v>
          </cell>
          <cell r="E212">
            <v>6474.85</v>
          </cell>
        </row>
        <row r="213">
          <cell r="D213">
            <v>3000</v>
          </cell>
        </row>
        <row r="243">
          <cell r="C243">
            <v>20801.23</v>
          </cell>
          <cell r="D243">
            <v>15535.450000000003</v>
          </cell>
          <cell r="E243">
            <v>6156.3199999999979</v>
          </cell>
        </row>
        <row r="244">
          <cell r="C244">
            <v>17000</v>
          </cell>
          <cell r="D244">
            <v>0</v>
          </cell>
        </row>
      </sheetData>
      <sheetData sheetId="3">
        <row r="124">
          <cell r="C124">
            <v>6889.1600000000008</v>
          </cell>
          <cell r="D124">
            <v>6845.31</v>
          </cell>
          <cell r="E124">
            <v>43.850000000000364</v>
          </cell>
        </row>
        <row r="165">
          <cell r="C165">
            <v>22669.859999999997</v>
          </cell>
          <cell r="D165">
            <v>19621.110000000004</v>
          </cell>
          <cell r="E165">
            <v>12897.699999999993</v>
          </cell>
        </row>
        <row r="166">
          <cell r="C166">
            <v>5400</v>
          </cell>
          <cell r="D166">
            <v>8500</v>
          </cell>
        </row>
        <row r="187">
          <cell r="C187">
            <v>1691.4300000000003</v>
          </cell>
          <cell r="D187">
            <v>3454.95</v>
          </cell>
          <cell r="E187">
            <v>1689.4000000000005</v>
          </cell>
        </row>
        <row r="188">
          <cell r="C188">
            <v>0</v>
          </cell>
          <cell r="D188">
            <v>3400</v>
          </cell>
        </row>
        <row r="218">
          <cell r="C218">
            <v>2628</v>
          </cell>
          <cell r="D218">
            <v>2144.1</v>
          </cell>
          <cell r="E218">
            <v>4614.3999999999996</v>
          </cell>
        </row>
        <row r="219">
          <cell r="D219">
            <v>2000</v>
          </cell>
        </row>
        <row r="236">
          <cell r="C236">
            <v>8551.23</v>
          </cell>
          <cell r="D236">
            <v>9982.5599999999977</v>
          </cell>
          <cell r="E236">
            <v>890.54000000000087</v>
          </cell>
        </row>
        <row r="237">
          <cell r="C237">
            <v>8500</v>
          </cell>
          <cell r="D237">
            <v>0</v>
          </cell>
        </row>
      </sheetData>
      <sheetData sheetId="4">
        <row r="103">
          <cell r="C103">
            <v>3341.1</v>
          </cell>
          <cell r="D103">
            <v>4162.47</v>
          </cell>
          <cell r="E103">
            <v>-47.420000000000073</v>
          </cell>
        </row>
        <row r="146">
          <cell r="C146">
            <v>19961.86</v>
          </cell>
          <cell r="D146">
            <v>16508.900000000005</v>
          </cell>
          <cell r="E146">
            <v>9848.9499999999935</v>
          </cell>
        </row>
        <row r="147">
          <cell r="C147">
            <v>2100</v>
          </cell>
          <cell r="D147">
            <v>7200</v>
          </cell>
        </row>
        <row r="171">
          <cell r="C171">
            <v>3400.17</v>
          </cell>
          <cell r="D171">
            <v>54.95</v>
          </cell>
          <cell r="E171">
            <v>3452.92</v>
          </cell>
        </row>
        <row r="202">
          <cell r="C202">
            <v>5427</v>
          </cell>
          <cell r="D202">
            <v>2241</v>
          </cell>
          <cell r="E202">
            <v>4130.5</v>
          </cell>
        </row>
        <row r="203">
          <cell r="D203">
            <v>2100</v>
          </cell>
        </row>
        <row r="219">
          <cell r="C219">
            <v>7200</v>
          </cell>
          <cell r="D219">
            <v>9406.86</v>
          </cell>
          <cell r="E219">
            <v>2321.869999999999</v>
          </cell>
        </row>
        <row r="220">
          <cell r="C220">
            <v>7200</v>
          </cell>
          <cell r="D220">
            <v>0</v>
          </cell>
        </row>
      </sheetData>
      <sheetData sheetId="5">
        <row r="96">
          <cell r="C96">
            <v>3644.81</v>
          </cell>
          <cell r="D96">
            <v>2870.8599999999997</v>
          </cell>
          <cell r="E96">
            <v>773.95000000000027</v>
          </cell>
        </row>
        <row r="148">
          <cell r="C148">
            <v>21034.86</v>
          </cell>
          <cell r="D148">
            <v>22574.810000000005</v>
          </cell>
          <cell r="E148">
            <v>6395.9899999999834</v>
          </cell>
        </row>
        <row r="149">
          <cell r="C149">
            <v>6700</v>
          </cell>
          <cell r="D149">
            <v>10500</v>
          </cell>
        </row>
        <row r="177">
          <cell r="C177">
            <v>2701.2999999999997</v>
          </cell>
          <cell r="D177">
            <v>4157.3499999999995</v>
          </cell>
          <cell r="E177">
            <v>107.69999999999982</v>
          </cell>
        </row>
        <row r="178">
          <cell r="C178">
            <v>0</v>
          </cell>
          <cell r="D178">
            <v>4100</v>
          </cell>
        </row>
        <row r="208">
          <cell r="C208">
            <v>2527</v>
          </cell>
          <cell r="D208">
            <v>2796.45</v>
          </cell>
          <cell r="E208">
            <v>944.5</v>
          </cell>
        </row>
        <row r="209">
          <cell r="D209">
            <v>2600</v>
          </cell>
        </row>
        <row r="227">
          <cell r="C227">
            <v>10500</v>
          </cell>
          <cell r="D227">
            <v>9629.0299999999988</v>
          </cell>
          <cell r="E227">
            <v>4528.7300000000014</v>
          </cell>
        </row>
        <row r="228">
          <cell r="C228">
            <v>10500</v>
          </cell>
          <cell r="D228">
            <v>0</v>
          </cell>
        </row>
      </sheetData>
      <sheetData sheetId="6">
        <row r="99">
          <cell r="C99">
            <v>7448.3799999999992</v>
          </cell>
          <cell r="D99">
            <v>7349.0299999999988</v>
          </cell>
          <cell r="E99">
            <v>99.350000000000364</v>
          </cell>
        </row>
        <row r="142">
          <cell r="C142">
            <v>30809.859999999997</v>
          </cell>
          <cell r="D142">
            <v>33150.290000000008</v>
          </cell>
          <cell r="E142">
            <v>7935.9399999999878</v>
          </cell>
        </row>
        <row r="143">
          <cell r="C143">
            <v>12650</v>
          </cell>
          <cell r="D143">
            <v>21700</v>
          </cell>
        </row>
        <row r="171">
          <cell r="C171">
            <v>2915.16</v>
          </cell>
          <cell r="D171">
            <v>3636.1499999999996</v>
          </cell>
          <cell r="E171">
            <v>1563.75</v>
          </cell>
        </row>
        <row r="172">
          <cell r="C172">
            <v>0</v>
          </cell>
          <cell r="D172">
            <v>3580</v>
          </cell>
        </row>
        <row r="202">
          <cell r="C202">
            <v>8782</v>
          </cell>
          <cell r="D202">
            <v>9211</v>
          </cell>
          <cell r="E202">
            <v>731.04999999999927</v>
          </cell>
        </row>
        <row r="203">
          <cell r="D203">
            <v>9070</v>
          </cell>
        </row>
        <row r="222">
          <cell r="C222">
            <v>18700</v>
          </cell>
          <cell r="D222">
            <v>15691.82</v>
          </cell>
          <cell r="E222">
            <v>3377.1899999999987</v>
          </cell>
        </row>
        <row r="223">
          <cell r="C223">
            <v>18700</v>
          </cell>
          <cell r="D223">
            <v>0</v>
          </cell>
        </row>
      </sheetData>
      <sheetData sheetId="7">
        <row r="122">
          <cell r="C122">
            <v>9567.23</v>
          </cell>
          <cell r="D122">
            <v>9538.42</v>
          </cell>
          <cell r="E122">
            <v>28.809999999999491</v>
          </cell>
        </row>
        <row r="163">
          <cell r="C163">
            <v>26169.459999999995</v>
          </cell>
          <cell r="D163">
            <v>20850.460000000006</v>
          </cell>
          <cell r="E163">
            <v>10276.369999999988</v>
          </cell>
        </row>
        <row r="164">
          <cell r="C164">
            <v>6700</v>
          </cell>
          <cell r="D164">
            <v>9000</v>
          </cell>
        </row>
        <row r="188">
          <cell r="C188">
            <v>2360.1</v>
          </cell>
          <cell r="D188">
            <v>3056.1499999999996</v>
          </cell>
          <cell r="E188">
            <v>2284.7399999999998</v>
          </cell>
        </row>
        <row r="189">
          <cell r="C189">
            <v>0</v>
          </cell>
          <cell r="D189">
            <v>3000</v>
          </cell>
        </row>
        <row r="226">
          <cell r="C226">
            <v>4327</v>
          </cell>
          <cell r="D226">
            <v>3844.1</v>
          </cell>
          <cell r="E226">
            <v>1642.9500000000003</v>
          </cell>
        </row>
        <row r="227">
          <cell r="D227">
            <v>3700</v>
          </cell>
        </row>
        <row r="244">
          <cell r="C244">
            <v>9200</v>
          </cell>
          <cell r="D244">
            <v>8919.43</v>
          </cell>
          <cell r="E244">
            <v>649.57999999999993</v>
          </cell>
        </row>
        <row r="245">
          <cell r="C245">
            <v>9000</v>
          </cell>
          <cell r="D245">
            <v>0</v>
          </cell>
        </row>
      </sheetData>
      <sheetData sheetId="8">
        <row r="93">
          <cell r="C93">
            <v>4199</v>
          </cell>
          <cell r="D93">
            <v>5127.7699999999995</v>
          </cell>
          <cell r="E93">
            <v>372.48000000000047</v>
          </cell>
        </row>
        <row r="139">
          <cell r="C139">
            <v>24240.26</v>
          </cell>
          <cell r="D139">
            <v>23032.370000000003</v>
          </cell>
          <cell r="E139">
            <v>4957.3699999999953</v>
          </cell>
        </row>
        <row r="140">
          <cell r="C140">
            <v>8900</v>
          </cell>
          <cell r="D140">
            <v>13000</v>
          </cell>
        </row>
        <row r="170">
          <cell r="C170">
            <v>3648.3399999999992</v>
          </cell>
          <cell r="D170">
            <v>4406.1499999999996</v>
          </cell>
          <cell r="E170">
            <v>2980.7899999999991</v>
          </cell>
        </row>
        <row r="171">
          <cell r="C171">
            <v>0</v>
          </cell>
          <cell r="D171">
            <v>4350</v>
          </cell>
        </row>
        <row r="202">
          <cell r="C202">
            <v>4677</v>
          </cell>
          <cell r="D202">
            <v>4691</v>
          </cell>
          <cell r="E202">
            <v>1160.0500000000002</v>
          </cell>
        </row>
        <row r="203">
          <cell r="C203">
            <v>1000</v>
          </cell>
          <cell r="D203">
            <v>4550</v>
          </cell>
        </row>
        <row r="225">
          <cell r="C225">
            <v>13000</v>
          </cell>
          <cell r="D225">
            <v>14560.380000000001</v>
          </cell>
          <cell r="E225">
            <v>369.0099999999984</v>
          </cell>
        </row>
        <row r="226">
          <cell r="C226">
            <v>13000</v>
          </cell>
          <cell r="D226">
            <v>0</v>
          </cell>
        </row>
      </sheetData>
      <sheetData sheetId="9">
        <row r="110">
          <cell r="C110">
            <v>6774.38</v>
          </cell>
          <cell r="D110">
            <v>5686.2999999999993</v>
          </cell>
          <cell r="E110">
            <v>1301.2500000000009</v>
          </cell>
        </row>
        <row r="146">
          <cell r="C146">
            <v>18329.86</v>
          </cell>
          <cell r="D146">
            <v>27595.54</v>
          </cell>
          <cell r="E146">
            <v>3749.4799999999996</v>
          </cell>
        </row>
        <row r="147">
          <cell r="C147">
            <v>2300</v>
          </cell>
          <cell r="D147">
            <v>13000</v>
          </cell>
        </row>
        <row r="172">
          <cell r="C172">
            <v>4327.96</v>
          </cell>
          <cell r="D172">
            <v>2354.9499999999998</v>
          </cell>
          <cell r="E172">
            <v>3738.6000000000004</v>
          </cell>
        </row>
        <row r="173">
          <cell r="C173">
            <v>0</v>
          </cell>
          <cell r="D173">
            <v>2300</v>
          </cell>
        </row>
        <row r="201">
          <cell r="C201">
            <v>10377</v>
          </cell>
          <cell r="D201">
            <v>12144.1</v>
          </cell>
          <cell r="E201">
            <v>1174.0499999999993</v>
          </cell>
        </row>
        <row r="202">
          <cell r="C202">
            <v>8000</v>
          </cell>
          <cell r="D202">
            <v>12000</v>
          </cell>
        </row>
        <row r="224">
          <cell r="C224">
            <v>13000</v>
          </cell>
          <cell r="D224">
            <v>11822.09</v>
          </cell>
          <cell r="E224">
            <v>1929.3899999999994</v>
          </cell>
        </row>
        <row r="225">
          <cell r="C225">
            <v>13000</v>
          </cell>
          <cell r="D22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D90F-19B4-49CF-9792-9AB5366A761F}">
  <dimension ref="A1:P45"/>
  <sheetViews>
    <sheetView tabSelected="1" workbookViewId="0">
      <selection sqref="A1:XFD1048576"/>
    </sheetView>
  </sheetViews>
  <sheetFormatPr defaultRowHeight="13.8" x14ac:dyDescent="0.3"/>
  <cols>
    <col min="1" max="1" width="18.109375" customWidth="1"/>
    <col min="2" max="14" width="13.5546875" customWidth="1"/>
    <col min="15" max="15" width="11.77734375" customWidth="1"/>
    <col min="16" max="16" width="14.77734375" customWidth="1"/>
  </cols>
  <sheetData>
    <row r="1" customFormat="1" ht="19.5" customHeight="1" x14ac:dyDescent="0.3"/>
    <row r="2" customFormat="1" ht="19.5" customHeight="1" x14ac:dyDescent="0.3"/>
    <row r="3" customFormat="1" ht="19.5" customHeight="1" x14ac:dyDescent="0.3"/>
    <row r="4" customFormat="1" ht="6.45" customHeight="1" x14ac:dyDescent="0.3"/>
    <row r="5" customFormat="1" ht="6.45" customHeight="1" x14ac:dyDescent="0.3"/>
    <row r="6" customFormat="1" ht="6.45" customHeight="1" x14ac:dyDescent="0.3"/>
    <row r="7" customFormat="1" ht="6.45" customHeight="1" x14ac:dyDescent="0.3"/>
    <row r="8" customFormat="1" ht="11.55" customHeight="1" x14ac:dyDescent="0.3"/>
    <row r="9" customFormat="1" ht="11.55" customHeight="1" x14ac:dyDescent="0.3"/>
    <row r="10" customFormat="1" ht="11.55" customHeight="1" x14ac:dyDescent="0.3"/>
    <row r="11" customFormat="1" ht="11.55" customHeight="1" x14ac:dyDescent="0.3"/>
    <row r="12" customFormat="1" ht="11.55" customHeight="1" x14ac:dyDescent="0.3"/>
    <row r="13" customFormat="1" ht="19.5" customHeight="1" x14ac:dyDescent="0.3"/>
    <row r="14" customFormat="1" ht="4.95" customHeight="1" x14ac:dyDescent="0.3"/>
    <row r="15" customFormat="1" ht="84" customHeight="1" x14ac:dyDescent="0.3"/>
    <row r="16" customFormat="1" ht="166.2" customHeight="1" x14ac:dyDescent="0.3"/>
    <row r="17" spans="1:16" s="4" customFormat="1" ht="32.25" customHeight="1" x14ac:dyDescent="0.3">
      <c r="A17" s="1" t="s">
        <v>0</v>
      </c>
      <c r="B17" s="2">
        <v>43800</v>
      </c>
      <c r="C17" s="2">
        <v>43831</v>
      </c>
      <c r="D17" s="2">
        <v>43862</v>
      </c>
      <c r="E17" s="2">
        <v>43891</v>
      </c>
      <c r="F17" s="2">
        <v>43922</v>
      </c>
      <c r="G17" s="2">
        <v>43952</v>
      </c>
      <c r="H17" s="2">
        <v>43983</v>
      </c>
      <c r="I17" s="2">
        <v>44013</v>
      </c>
      <c r="J17" s="2">
        <v>44044</v>
      </c>
      <c r="K17" s="2">
        <v>44075</v>
      </c>
      <c r="L17" s="2">
        <v>44105</v>
      </c>
      <c r="M17" s="2">
        <v>44136</v>
      </c>
      <c r="N17" s="2">
        <v>44166</v>
      </c>
      <c r="O17" s="3" t="s">
        <v>1</v>
      </c>
    </row>
    <row r="18" spans="1:16" s="9" customFormat="1" ht="27.75" customHeight="1" x14ac:dyDescent="0.3">
      <c r="A18" s="5" t="s">
        <v>2</v>
      </c>
      <c r="B18" s="6">
        <v>18643.560000000005</v>
      </c>
      <c r="C18" s="7">
        <v>9428.9100000000035</v>
      </c>
      <c r="D18" s="6">
        <v>17281.100000000006</v>
      </c>
      <c r="E18" s="7">
        <f>E22+E25+E30+E35+E40</f>
        <v>18686.549999999992</v>
      </c>
      <c r="F18" s="6">
        <f t="shared" ref="F18:N18" si="0">F22+F25+F30+F35+F40</f>
        <v>11892.77</v>
      </c>
      <c r="G18" s="7">
        <f t="shared" si="0"/>
        <v>9839.6999999999935</v>
      </c>
      <c r="H18" s="6">
        <f t="shared" si="0"/>
        <v>14882.449999999988</v>
      </c>
      <c r="I18" s="7">
        <f t="shared" si="0"/>
        <v>13707.279999999986</v>
      </c>
      <c r="J18" s="6">
        <f t="shared" si="0"/>
        <v>12750.869999999986</v>
      </c>
      <c r="K18" s="7">
        <f t="shared" si="0"/>
        <v>19706.819999999992</v>
      </c>
      <c r="L18" s="6">
        <f t="shared" si="0"/>
        <v>20135.889999999992</v>
      </c>
      <c r="M18" s="7">
        <f t="shared" si="0"/>
        <v>64925.579999999994</v>
      </c>
      <c r="N18" s="6">
        <f t="shared" si="0"/>
        <v>27472.69</v>
      </c>
      <c r="O18" s="8">
        <f>SUM(B18:N18)/13</f>
        <v>19950.320769230762</v>
      </c>
    </row>
    <row r="19" spans="1:16" s="9" customFormat="1" ht="27.75" customHeight="1" x14ac:dyDescent="0.3">
      <c r="A19" s="10" t="s">
        <v>3</v>
      </c>
      <c r="B19" s="11">
        <v>54826.070000000007</v>
      </c>
      <c r="C19" s="12">
        <v>16929.55</v>
      </c>
      <c r="D19" s="11">
        <v>39797.869999999995</v>
      </c>
      <c r="E19" s="12">
        <f>E23+E26+E31+E36+E41-E28-E33-E38-E43</f>
        <v>35423.599999999999</v>
      </c>
      <c r="F19" s="11">
        <f t="shared" ref="F19:N20" si="1">F23+F26+F31+F36+F41-F28-F33-F38-F43</f>
        <v>29509.199999999997</v>
      </c>
      <c r="G19" s="12">
        <f t="shared" si="1"/>
        <v>26864.6</v>
      </c>
      <c r="H19" s="11">
        <f t="shared" si="1"/>
        <v>35923.789999999994</v>
      </c>
      <c r="I19" s="12">
        <f t="shared" si="1"/>
        <v>37305.399999999994</v>
      </c>
      <c r="J19" s="11">
        <f t="shared" si="1"/>
        <v>23207.97</v>
      </c>
      <c r="K19" s="12">
        <f t="shared" si="1"/>
        <v>30030.129999999997</v>
      </c>
      <c r="L19" s="11">
        <f t="shared" si="1"/>
        <v>28529.679999999993</v>
      </c>
      <c r="M19" s="12">
        <f t="shared" si="1"/>
        <v>83322.259999999995</v>
      </c>
      <c r="N19" s="11">
        <f t="shared" si="1"/>
        <v>51434.080000000002</v>
      </c>
      <c r="O19" s="8">
        <f t="shared" ref="O19:O21" si="2">SUM(B19:N19)/13</f>
        <v>37931.092307692306</v>
      </c>
      <c r="P19" s="13" t="s">
        <v>4</v>
      </c>
    </row>
    <row r="20" spans="1:16" s="14" customFormat="1" ht="32.25" customHeight="1" x14ac:dyDescent="0.25">
      <c r="A20" s="10" t="s">
        <v>5</v>
      </c>
      <c r="B20" s="11">
        <v>42739.479999999996</v>
      </c>
      <c r="C20" s="12">
        <v>21447.619999999995</v>
      </c>
      <c r="D20" s="11">
        <v>29885.68</v>
      </c>
      <c r="E20" s="12">
        <f>E24+E27+E32+E37+E42-E29-E34-E39-E44</f>
        <v>34018.150000000009</v>
      </c>
      <c r="F20" s="11">
        <f t="shared" si="1"/>
        <v>32302.979999999996</v>
      </c>
      <c r="G20" s="12">
        <f t="shared" si="1"/>
        <v>29917.67</v>
      </c>
      <c r="H20" s="11">
        <f t="shared" si="1"/>
        <v>30508.560000000005</v>
      </c>
      <c r="I20" s="12">
        <f t="shared" si="1"/>
        <v>34688.290000000008</v>
      </c>
      <c r="J20" s="11">
        <f t="shared" si="1"/>
        <v>24828.5</v>
      </c>
      <c r="K20" s="12">
        <f t="shared" si="1"/>
        <v>23074.180000000008</v>
      </c>
      <c r="L20" s="11">
        <f t="shared" si="1"/>
        <v>28148.03</v>
      </c>
      <c r="M20" s="12">
        <f t="shared" si="1"/>
        <v>31988.720000000008</v>
      </c>
      <c r="N20" s="11">
        <f t="shared" si="1"/>
        <v>82392.83</v>
      </c>
      <c r="O20" s="8">
        <f t="shared" si="2"/>
        <v>34303.130000000005</v>
      </c>
      <c r="P20" s="14" t="s">
        <v>4</v>
      </c>
    </row>
    <row r="21" spans="1:16" s="14" customFormat="1" ht="32.25" customHeight="1" x14ac:dyDescent="0.25">
      <c r="A21" s="10" t="s">
        <v>6</v>
      </c>
      <c r="B21" s="11">
        <v>4506.9699999999957</v>
      </c>
      <c r="C21" s="12">
        <v>18643.560000000005</v>
      </c>
      <c r="D21" s="11">
        <v>9428.9100000000035</v>
      </c>
      <c r="E21" s="12">
        <v>17281.100000000006</v>
      </c>
      <c r="F21" s="11">
        <f t="shared" ref="F21:N21" si="3">E18</f>
        <v>18686.549999999992</v>
      </c>
      <c r="G21" s="12">
        <f t="shared" si="3"/>
        <v>11892.77</v>
      </c>
      <c r="H21" s="11">
        <f t="shared" si="3"/>
        <v>9839.6999999999935</v>
      </c>
      <c r="I21" s="12">
        <f t="shared" si="3"/>
        <v>14882.449999999988</v>
      </c>
      <c r="J21" s="11">
        <f t="shared" si="3"/>
        <v>13707.279999999986</v>
      </c>
      <c r="K21" s="12">
        <f t="shared" si="3"/>
        <v>12750.869999999986</v>
      </c>
      <c r="L21" s="11">
        <f t="shared" si="3"/>
        <v>19706.819999999992</v>
      </c>
      <c r="M21" s="12">
        <f t="shared" si="3"/>
        <v>20135.889999999992</v>
      </c>
      <c r="N21" s="11">
        <f t="shared" si="3"/>
        <v>64925.579999999994</v>
      </c>
      <c r="O21" s="8">
        <f t="shared" si="2"/>
        <v>18183.726923076916</v>
      </c>
    </row>
    <row r="22" spans="1:16" s="19" customFormat="1" ht="19.5" customHeight="1" x14ac:dyDescent="0.3">
      <c r="A22" s="15" t="s">
        <v>7</v>
      </c>
      <c r="B22" s="16">
        <v>-1773.8699999999972</v>
      </c>
      <c r="C22" s="17">
        <v>254.04000000000042</v>
      </c>
      <c r="D22" s="16">
        <v>498.62000000000262</v>
      </c>
      <c r="E22" s="17">
        <v>213.17000000000007</v>
      </c>
      <c r="F22" s="16">
        <f>'[1]Abr 20'!E110</f>
        <v>1301.2500000000009</v>
      </c>
      <c r="G22" s="17">
        <f>'[1]Mai 20'!E93</f>
        <v>372.48000000000047</v>
      </c>
      <c r="H22" s="16">
        <f>'[1]Jun 20'!E122</f>
        <v>28.809999999999491</v>
      </c>
      <c r="I22" s="17">
        <f>'[1]Jul 20'!E99</f>
        <v>99.350000000000364</v>
      </c>
      <c r="J22" s="16">
        <f>'[1]Ago 20'!E96</f>
        <v>773.95000000000027</v>
      </c>
      <c r="K22" s="17">
        <f>'[1]Set 20'!E103</f>
        <v>-47.420000000000073</v>
      </c>
      <c r="L22" s="16">
        <f>'[1]Out 20'!E124</f>
        <v>43.850000000000364</v>
      </c>
      <c r="M22" s="17">
        <f>'[1]Nov 20'!E99</f>
        <v>1419.6899999999996</v>
      </c>
      <c r="N22" s="16">
        <f>'[1]Dez 20'!E98</f>
        <v>-179.76000000000022</v>
      </c>
      <c r="O22" s="18" t="s">
        <v>4</v>
      </c>
    </row>
    <row r="23" spans="1:16" s="24" customFormat="1" ht="13.5" customHeight="1" x14ac:dyDescent="0.3">
      <c r="A23" s="20" t="s">
        <v>8</v>
      </c>
      <c r="B23" s="21">
        <v>14378.1</v>
      </c>
      <c r="C23" s="22">
        <v>5530</v>
      </c>
      <c r="D23" s="21">
        <v>8566.7200000000012</v>
      </c>
      <c r="E23" s="22">
        <v>5656</v>
      </c>
      <c r="F23" s="21">
        <f>'[1]Abr 20'!C110</f>
        <v>6774.38</v>
      </c>
      <c r="G23" s="22">
        <f>'[1]Mai 20'!C93</f>
        <v>4199</v>
      </c>
      <c r="H23" s="21">
        <f>'[1]Jun 20'!C122</f>
        <v>9567.23</v>
      </c>
      <c r="I23" s="22">
        <f>'[1]Jul 20'!C99</f>
        <v>7448.3799999999992</v>
      </c>
      <c r="J23" s="21">
        <f>'[1]Ago 20'!C96</f>
        <v>3644.81</v>
      </c>
      <c r="K23" s="22">
        <f>'[1]Set 20'!C103</f>
        <v>3341.1</v>
      </c>
      <c r="L23" s="21">
        <f>'[1]Out 20'!C124</f>
        <v>6889.1600000000008</v>
      </c>
      <c r="M23" s="22">
        <f>'[1]Nov 20'!C99</f>
        <v>4996.55</v>
      </c>
      <c r="N23" s="21">
        <f>'[1]Dez 20'!C98</f>
        <v>6183</v>
      </c>
      <c r="O23" s="23" t="s">
        <v>4</v>
      </c>
    </row>
    <row r="24" spans="1:16" s="24" customFormat="1" ht="13.5" customHeight="1" x14ac:dyDescent="0.3">
      <c r="A24" s="20" t="s">
        <v>9</v>
      </c>
      <c r="B24" s="21">
        <v>16281.119999999997</v>
      </c>
      <c r="C24" s="22">
        <v>3502.0899999999997</v>
      </c>
      <c r="D24" s="21">
        <v>8322.14</v>
      </c>
      <c r="E24" s="22">
        <v>5941.45</v>
      </c>
      <c r="F24" s="21">
        <f>'[1]Abr 20'!D110</f>
        <v>5686.2999999999993</v>
      </c>
      <c r="G24" s="22">
        <f>'[1]Mai 20'!D93</f>
        <v>5127.7699999999995</v>
      </c>
      <c r="H24" s="21">
        <f>'[1]Jun 20'!D122</f>
        <v>9538.42</v>
      </c>
      <c r="I24" s="22">
        <f>'[1]Jul 20'!D99</f>
        <v>7349.0299999999988</v>
      </c>
      <c r="J24" s="21">
        <f>'[1]Ago 20'!D96</f>
        <v>2870.8599999999997</v>
      </c>
      <c r="K24" s="22">
        <f>'[1]Set 20'!D103</f>
        <v>4162.47</v>
      </c>
      <c r="L24" s="21">
        <f>'[1]Out 20'!D124</f>
        <v>6845.31</v>
      </c>
      <c r="M24" s="22">
        <f>'[1]Nov 20'!D99</f>
        <v>3576.8600000000006</v>
      </c>
      <c r="N24" s="21">
        <f>'[1]Dez 20'!D98</f>
        <v>6362.76</v>
      </c>
      <c r="O24" s="23" t="s">
        <v>4</v>
      </c>
    </row>
    <row r="25" spans="1:16" s="19" customFormat="1" ht="16.5" customHeight="1" x14ac:dyDescent="0.3">
      <c r="A25" s="25" t="s">
        <v>10</v>
      </c>
      <c r="B25" s="16">
        <v>17546.829999999998</v>
      </c>
      <c r="C25" s="17">
        <v>6563.2300000000032</v>
      </c>
      <c r="D25" s="16">
        <v>11263.800000000003</v>
      </c>
      <c r="E25" s="17">
        <v>13015.159999999993</v>
      </c>
      <c r="F25" s="16">
        <f>'[1]Abr 20'!E146</f>
        <v>3749.4799999999996</v>
      </c>
      <c r="G25" s="17">
        <f>'[1]Mai 20'!E139</f>
        <v>4957.3699999999953</v>
      </c>
      <c r="H25" s="16">
        <f>'[1]Jun 20'!E163</f>
        <v>10276.369999999988</v>
      </c>
      <c r="I25" s="17">
        <f>'[1]Jul 20'!E142</f>
        <v>7935.9399999999878</v>
      </c>
      <c r="J25" s="16">
        <f>'[1]Ago 20'!E148</f>
        <v>6395.9899999999834</v>
      </c>
      <c r="K25" s="17">
        <f>'[1]Set 20'!E146</f>
        <v>9848.9499999999935</v>
      </c>
      <c r="L25" s="16">
        <f>'[1]Out 20'!E165</f>
        <v>12897.699999999993</v>
      </c>
      <c r="M25" s="17">
        <f>'[1]Nov 20'!E155</f>
        <v>50519.599999999991</v>
      </c>
      <c r="N25" s="16">
        <f>'[1]Dez 20'!E163</f>
        <v>17628.39</v>
      </c>
      <c r="O25" s="18" t="s">
        <v>4</v>
      </c>
    </row>
    <row r="26" spans="1:16" s="24" customFormat="1" ht="13.5" customHeight="1" x14ac:dyDescent="0.3">
      <c r="A26" s="20" t="s">
        <v>8</v>
      </c>
      <c r="B26" s="21">
        <v>41413.919999999998</v>
      </c>
      <c r="C26" s="22">
        <v>10470.26</v>
      </c>
      <c r="D26" s="21">
        <v>37249.46</v>
      </c>
      <c r="E26" s="22">
        <v>26509.859999999997</v>
      </c>
      <c r="F26" s="21">
        <f>'[1]Abr 20'!C146</f>
        <v>18329.86</v>
      </c>
      <c r="G26" s="22">
        <f>'[1]Mai 20'!C139</f>
        <v>24240.26</v>
      </c>
      <c r="H26" s="21">
        <f>'[1]Jun 20'!C163</f>
        <v>26169.459999999995</v>
      </c>
      <c r="I26" s="22">
        <f>'[1]Jul 20'!C142</f>
        <v>30809.859999999997</v>
      </c>
      <c r="J26" s="21">
        <f>'[1]Ago 20'!C148</f>
        <v>21034.86</v>
      </c>
      <c r="K26" s="22">
        <f>'[1]Set 20'!C146</f>
        <v>19961.86</v>
      </c>
      <c r="L26" s="21">
        <f>'[1]Out 20'!C165</f>
        <v>22669.859999999997</v>
      </c>
      <c r="M26" s="22">
        <f>'[1]Nov 20'!C155</f>
        <v>70302.36</v>
      </c>
      <c r="N26" s="21">
        <f>'[1]Dez 20'!C163</f>
        <v>34993.620000000003</v>
      </c>
      <c r="O26" s="23" t="s">
        <v>4</v>
      </c>
    </row>
    <row r="27" spans="1:16" s="24" customFormat="1" ht="13.5" customHeight="1" x14ac:dyDescent="0.3">
      <c r="A27" s="20" t="s">
        <v>9</v>
      </c>
      <c r="B27" s="21">
        <v>27499.469999999998</v>
      </c>
      <c r="C27" s="22">
        <v>16846.57</v>
      </c>
      <c r="D27" s="21">
        <v>32488.89</v>
      </c>
      <c r="E27" s="22">
        <v>24758.500000000004</v>
      </c>
      <c r="F27" s="21">
        <f>'[1]Abr 20'!D146</f>
        <v>27595.54</v>
      </c>
      <c r="G27" s="22">
        <f>'[1]Mai 20'!D139</f>
        <v>23032.370000000003</v>
      </c>
      <c r="H27" s="21">
        <f>'[1]Jun 20'!D163</f>
        <v>20850.460000000006</v>
      </c>
      <c r="I27" s="22">
        <f>'[1]Jul 20'!D142</f>
        <v>33150.290000000008</v>
      </c>
      <c r="J27" s="21">
        <f>'[1]Ago 20'!D148</f>
        <v>22574.810000000005</v>
      </c>
      <c r="K27" s="22">
        <f>'[1]Set 20'!D146</f>
        <v>16508.900000000005</v>
      </c>
      <c r="L27" s="21">
        <f>'[1]Out 20'!D165</f>
        <v>19621.110000000004</v>
      </c>
      <c r="M27" s="22">
        <f>'[1]Nov 20'!D155</f>
        <v>32680.460000000003</v>
      </c>
      <c r="N27" s="21">
        <f>'[1]Dez 20'!D163</f>
        <v>67884.83</v>
      </c>
      <c r="O27" s="23" t="s">
        <v>4</v>
      </c>
    </row>
    <row r="28" spans="1:16" s="24" customFormat="1" ht="12" customHeight="1" x14ac:dyDescent="0.3">
      <c r="A28" s="26" t="s">
        <v>11</v>
      </c>
      <c r="B28" s="27">
        <v>11150</v>
      </c>
      <c r="C28" s="28">
        <v>3800</v>
      </c>
      <c r="D28" s="27">
        <v>10420</v>
      </c>
      <c r="E28" s="28">
        <v>7200</v>
      </c>
      <c r="F28" s="27">
        <f>'[1]Abr 20'!C147</f>
        <v>2300</v>
      </c>
      <c r="G28" s="28">
        <f>'[1]Mai 20'!C140</f>
        <v>8900</v>
      </c>
      <c r="H28" s="27">
        <f>'[1]Jun 20'!C164</f>
        <v>6700</v>
      </c>
      <c r="I28" s="28">
        <f>'[1]Jul 20'!C143</f>
        <v>12650</v>
      </c>
      <c r="J28" s="27">
        <f>'[1]Ago 20'!C149</f>
        <v>6700</v>
      </c>
      <c r="K28" s="28">
        <f>'[1]Set 20'!C147</f>
        <v>2100</v>
      </c>
      <c r="L28" s="27">
        <f>'[1]Out 20'!C166</f>
        <v>5400</v>
      </c>
      <c r="M28" s="28">
        <f>'[1]Nov 20'!C156</f>
        <v>2900</v>
      </c>
      <c r="N28" s="27">
        <f>'[1]Dez 20'!C164</f>
        <v>0</v>
      </c>
      <c r="O28" s="23" t="s">
        <v>4</v>
      </c>
    </row>
    <row r="29" spans="1:16" s="24" customFormat="1" ht="12" customHeight="1" x14ac:dyDescent="0.3">
      <c r="A29" s="29" t="s">
        <v>12</v>
      </c>
      <c r="B29" s="30">
        <v>16100</v>
      </c>
      <c r="C29" s="31">
        <v>11000</v>
      </c>
      <c r="D29" s="30">
        <v>23600</v>
      </c>
      <c r="E29" s="31">
        <v>13500</v>
      </c>
      <c r="F29" s="30">
        <f>'[1]Abr 20'!D147</f>
        <v>13000</v>
      </c>
      <c r="G29" s="31">
        <f>'[1]Mai 20'!D140</f>
        <v>13000</v>
      </c>
      <c r="H29" s="30">
        <f>'[1]Jun 20'!D164</f>
        <v>9000</v>
      </c>
      <c r="I29" s="31">
        <f>'[1]Jul 20'!D143</f>
        <v>21700</v>
      </c>
      <c r="J29" s="30">
        <f>'[1]Ago 20'!D149</f>
        <v>10500</v>
      </c>
      <c r="K29" s="31">
        <f>'[1]Set 20'!D147</f>
        <v>7200</v>
      </c>
      <c r="L29" s="30">
        <f>'[1]Out 20'!D166</f>
        <v>8500</v>
      </c>
      <c r="M29" s="31">
        <f>'[1]Nov 20'!D156</f>
        <v>17000</v>
      </c>
      <c r="N29" s="30">
        <f>'[1]Dez 20'!D164</f>
        <v>7000</v>
      </c>
      <c r="O29" s="23"/>
    </row>
    <row r="30" spans="1:16" s="19" customFormat="1" ht="16.5" customHeight="1" x14ac:dyDescent="0.3">
      <c r="A30" s="15" t="s">
        <v>13</v>
      </c>
      <c r="B30" s="16">
        <v>1039.3200000000006</v>
      </c>
      <c r="C30" s="17">
        <v>542.45999999999958</v>
      </c>
      <c r="D30" s="16">
        <v>1071</v>
      </c>
      <c r="E30" s="17">
        <v>1765.5900000000006</v>
      </c>
      <c r="F30" s="16">
        <f>'[1]Abr 20'!E172</f>
        <v>3738.6000000000004</v>
      </c>
      <c r="G30" s="17">
        <f>'[1]Mai 20'!E170</f>
        <v>2980.7899999999991</v>
      </c>
      <c r="H30" s="16">
        <f>'[1]Jun 20'!E188</f>
        <v>2284.7399999999998</v>
      </c>
      <c r="I30" s="17">
        <f>'[1]Jul 20'!E171</f>
        <v>1563.75</v>
      </c>
      <c r="J30" s="16">
        <f>'[1]Ago 20'!E177</f>
        <v>107.69999999999982</v>
      </c>
      <c r="K30" s="17">
        <f>'[1]Set 20'!E171</f>
        <v>3452.92</v>
      </c>
      <c r="L30" s="16">
        <f>'[1]Out 20'!E187</f>
        <v>1689.4000000000005</v>
      </c>
      <c r="M30" s="17">
        <f>'[1]Nov 20'!E177</f>
        <v>355.12000000000035</v>
      </c>
      <c r="N30" s="16">
        <f>'[1]Dez 20'!E186</f>
        <v>3979.8999999999996</v>
      </c>
      <c r="O30" s="18" t="s">
        <v>4</v>
      </c>
    </row>
    <row r="31" spans="1:16" s="24" customFormat="1" ht="13.5" customHeight="1" x14ac:dyDescent="0.3">
      <c r="A31" s="20" t="s">
        <v>8</v>
      </c>
      <c r="B31" s="21">
        <v>5487.05</v>
      </c>
      <c r="C31" s="22">
        <v>2112.29</v>
      </c>
      <c r="D31" s="21">
        <v>1854.69</v>
      </c>
      <c r="E31" s="22">
        <v>2850.7400000000002</v>
      </c>
      <c r="F31" s="21">
        <f>'[1]Abr 20'!C172</f>
        <v>4327.96</v>
      </c>
      <c r="G31" s="22">
        <f>'[1]Mai 20'!C170</f>
        <v>3648.3399999999992</v>
      </c>
      <c r="H31" s="21">
        <f>'[1]Jun 20'!C188</f>
        <v>2360.1</v>
      </c>
      <c r="I31" s="22">
        <f>'[1]Jul 20'!C171</f>
        <v>2915.16</v>
      </c>
      <c r="J31" s="21">
        <f>'[1]Ago 20'!C177</f>
        <v>2701.2999999999997</v>
      </c>
      <c r="K31" s="22">
        <f>'[1]Set 20'!C171</f>
        <v>3400.17</v>
      </c>
      <c r="L31" s="21">
        <f>'[1]Out 20'!C187</f>
        <v>1691.4300000000003</v>
      </c>
      <c r="M31" s="22">
        <f>'[1]Nov 20'!C177</f>
        <v>1620.67</v>
      </c>
      <c r="N31" s="21">
        <f>'[1]Dez 20'!C186</f>
        <v>3679.7299999999996</v>
      </c>
      <c r="O31" s="23" t="s">
        <v>4</v>
      </c>
    </row>
    <row r="32" spans="1:16" s="24" customFormat="1" ht="13.5" customHeight="1" x14ac:dyDescent="0.3">
      <c r="A32" s="20" t="s">
        <v>9</v>
      </c>
      <c r="B32" s="21">
        <v>4554.95</v>
      </c>
      <c r="C32" s="22">
        <v>2609.15</v>
      </c>
      <c r="D32" s="21">
        <v>1326.15</v>
      </c>
      <c r="E32" s="22">
        <v>2156.1499999999996</v>
      </c>
      <c r="F32" s="21">
        <f>'[1]Abr 20'!D172</f>
        <v>2354.9499999999998</v>
      </c>
      <c r="G32" s="22">
        <f>'[1]Mai 20'!D170</f>
        <v>4406.1499999999996</v>
      </c>
      <c r="H32" s="21">
        <f>'[1]Jun 20'!D188</f>
        <v>3056.1499999999996</v>
      </c>
      <c r="I32" s="22">
        <f>'[1]Jul 20'!D171</f>
        <v>3636.1499999999996</v>
      </c>
      <c r="J32" s="21">
        <f>'[1]Ago 20'!D177</f>
        <v>4157.3499999999995</v>
      </c>
      <c r="K32" s="22">
        <f>'[1]Set 20'!D171</f>
        <v>54.95</v>
      </c>
      <c r="L32" s="21">
        <f>'[1]Out 20'!D187</f>
        <v>3454.95</v>
      </c>
      <c r="M32" s="22">
        <f>'[1]Nov 20'!D177</f>
        <v>2954.95</v>
      </c>
      <c r="N32" s="21">
        <f>'[1]Dez 20'!D186</f>
        <v>54.95</v>
      </c>
      <c r="O32" s="23" t="s">
        <v>4</v>
      </c>
    </row>
    <row r="33" spans="1:16" s="24" customFormat="1" ht="12" customHeight="1" x14ac:dyDescent="0.3">
      <c r="A33" s="26" t="s">
        <v>11</v>
      </c>
      <c r="B33" s="27">
        <v>0</v>
      </c>
      <c r="C33" s="28">
        <v>0</v>
      </c>
      <c r="D33" s="27">
        <v>0</v>
      </c>
      <c r="E33" s="28">
        <v>0</v>
      </c>
      <c r="F33" s="27">
        <f>'[1]Abr 20'!C173</f>
        <v>0</v>
      </c>
      <c r="G33" s="28">
        <f>'[1]Mai 20'!C171</f>
        <v>0</v>
      </c>
      <c r="H33" s="27">
        <f>'[1]Jun 20'!C189</f>
        <v>0</v>
      </c>
      <c r="I33" s="28">
        <f>'[1]Jul 20'!C172</f>
        <v>0</v>
      </c>
      <c r="J33" s="27">
        <f>'[1]Ago 20'!C178</f>
        <v>0</v>
      </c>
      <c r="K33" s="28">
        <f>'[1]Jul 20'!E172</f>
        <v>0</v>
      </c>
      <c r="L33" s="27">
        <f>'[1]Out 20'!C188</f>
        <v>0</v>
      </c>
      <c r="M33" s="28">
        <f>'[1]Nov 20'!C178</f>
        <v>0</v>
      </c>
      <c r="N33" s="27">
        <f>'[1]Dez 20'!C187</f>
        <v>0</v>
      </c>
      <c r="O33" s="23"/>
    </row>
    <row r="34" spans="1:16" s="24" customFormat="1" ht="12" customHeight="1" x14ac:dyDescent="0.3">
      <c r="A34" s="29" t="s">
        <v>12</v>
      </c>
      <c r="B34" s="30">
        <v>4500</v>
      </c>
      <c r="C34" s="31">
        <v>1400</v>
      </c>
      <c r="D34" s="30">
        <v>1270</v>
      </c>
      <c r="E34" s="31">
        <v>2100</v>
      </c>
      <c r="F34" s="30">
        <f>'[1]Abr 20'!D173</f>
        <v>2300</v>
      </c>
      <c r="G34" s="31">
        <f>'[1]Mai 20'!D171</f>
        <v>4350</v>
      </c>
      <c r="H34" s="30">
        <f>'[1]Jun 20'!D189</f>
        <v>3000</v>
      </c>
      <c r="I34" s="31">
        <f>'[1]Jul 20'!D172</f>
        <v>3580</v>
      </c>
      <c r="J34" s="30">
        <f>'[1]Ago 20'!D178</f>
        <v>4100</v>
      </c>
      <c r="K34" s="31">
        <f>'[1]Jul 20'!F172</f>
        <v>0</v>
      </c>
      <c r="L34" s="30">
        <f>'[1]Out 20'!D188</f>
        <v>3400</v>
      </c>
      <c r="M34" s="31">
        <f>'[1]Nov 20'!D178</f>
        <v>2900</v>
      </c>
      <c r="N34" s="30">
        <f>'[1]Dez 20'!D187</f>
        <v>0</v>
      </c>
      <c r="O34" s="23"/>
    </row>
    <row r="35" spans="1:16" s="19" customFormat="1" ht="16.5" customHeight="1" x14ac:dyDescent="0.3">
      <c r="A35" s="15" t="s">
        <v>14</v>
      </c>
      <c r="B35" s="16">
        <v>528.60000000000036</v>
      </c>
      <c r="C35" s="17">
        <v>771.5</v>
      </c>
      <c r="D35" s="16">
        <v>575.14999999999964</v>
      </c>
      <c r="E35" s="17">
        <v>2941.1499999999996</v>
      </c>
      <c r="F35" s="16">
        <f>'[1]Abr 20'!E201</f>
        <v>1174.0499999999993</v>
      </c>
      <c r="G35" s="17">
        <f>'[1]Mai 20'!E202</f>
        <v>1160.0500000000002</v>
      </c>
      <c r="H35" s="16">
        <f>'[1]Jun 20'!E226</f>
        <v>1642.9500000000003</v>
      </c>
      <c r="I35" s="17">
        <f>'[1]Jul 20'!E202</f>
        <v>731.04999999999927</v>
      </c>
      <c r="J35" s="16">
        <f>'[1]Ago 20'!E208</f>
        <v>944.5</v>
      </c>
      <c r="K35" s="17">
        <f>'[1]Set 20'!E202</f>
        <v>4130.5</v>
      </c>
      <c r="L35" s="16">
        <f>'[1]Out 20'!E218</f>
        <v>4614.3999999999996</v>
      </c>
      <c r="M35" s="17">
        <f>'[1]Nov 20'!E212</f>
        <v>6474.85</v>
      </c>
      <c r="N35" s="16">
        <f>'[1]Dez 20'!E227</f>
        <v>2908.13</v>
      </c>
      <c r="O35" s="18" t="s">
        <v>4</v>
      </c>
    </row>
    <row r="36" spans="1:16" s="24" customFormat="1" ht="13.5" customHeight="1" x14ac:dyDescent="0.3">
      <c r="A36" s="20" t="s">
        <v>8</v>
      </c>
      <c r="B36" s="21">
        <v>4697</v>
      </c>
      <c r="C36" s="22">
        <v>2617</v>
      </c>
      <c r="D36" s="21">
        <v>11847</v>
      </c>
      <c r="E36" s="22">
        <v>7607</v>
      </c>
      <c r="F36" s="21">
        <f>'[1]Abr 20'!C201</f>
        <v>10377</v>
      </c>
      <c r="G36" s="22">
        <f>'[1]Mai 20'!C202</f>
        <v>4677</v>
      </c>
      <c r="H36" s="21">
        <f>'[1]Jun 20'!C226</f>
        <v>4327</v>
      </c>
      <c r="I36" s="22">
        <f>'[1]Jul 20'!C202</f>
        <v>8782</v>
      </c>
      <c r="J36" s="21">
        <f>'[1]Ago 20'!C208</f>
        <v>2527</v>
      </c>
      <c r="K36" s="22">
        <f>'[1]Set 20'!C202</f>
        <v>5427</v>
      </c>
      <c r="L36" s="21">
        <f>'[1]Out 20'!C218</f>
        <v>2628</v>
      </c>
      <c r="M36" s="22">
        <f>'[1]Nov 20'!C212</f>
        <v>5501.45</v>
      </c>
      <c r="N36" s="21">
        <f>'[1]Dez 20'!C227</f>
        <v>6446.5</v>
      </c>
      <c r="O36" s="23" t="s">
        <v>4</v>
      </c>
    </row>
    <row r="37" spans="1:16" s="24" customFormat="1" ht="13.5" customHeight="1" x14ac:dyDescent="0.3">
      <c r="A37" s="20" t="s">
        <v>9</v>
      </c>
      <c r="B37" s="21">
        <v>4791</v>
      </c>
      <c r="C37" s="22">
        <v>2544.1</v>
      </c>
      <c r="D37" s="21">
        <v>12043.35</v>
      </c>
      <c r="E37" s="22">
        <v>5241</v>
      </c>
      <c r="F37" s="21">
        <f>'[1]Abr 20'!D201</f>
        <v>12144.1</v>
      </c>
      <c r="G37" s="22">
        <f>'[1]Mai 20'!D202</f>
        <v>4691</v>
      </c>
      <c r="H37" s="21">
        <f>'[1]Jun 20'!D226</f>
        <v>3844.1</v>
      </c>
      <c r="I37" s="22">
        <f>'[1]Jul 20'!D202</f>
        <v>9211</v>
      </c>
      <c r="J37" s="21">
        <f>'[1]Ago 20'!D208</f>
        <v>2796.45</v>
      </c>
      <c r="K37" s="22">
        <f>'[1]Set 20'!D202</f>
        <v>2241</v>
      </c>
      <c r="L37" s="21">
        <f>'[1]Out 20'!D218</f>
        <v>2144.1</v>
      </c>
      <c r="M37" s="22">
        <f>'[1]Nov 20'!D212</f>
        <v>141</v>
      </c>
      <c r="N37" s="21">
        <f>'[1]Dez 20'!D227</f>
        <v>5488.7699999999995</v>
      </c>
      <c r="O37" s="23" t="s">
        <v>4</v>
      </c>
    </row>
    <row r="38" spans="1:16" s="24" customFormat="1" ht="12" customHeight="1" x14ac:dyDescent="0.3">
      <c r="A38" s="26" t="s">
        <v>11</v>
      </c>
      <c r="B38" s="27">
        <v>0</v>
      </c>
      <c r="C38" s="28">
        <v>0</v>
      </c>
      <c r="D38" s="27">
        <v>9300</v>
      </c>
      <c r="E38" s="28">
        <v>0</v>
      </c>
      <c r="F38" s="27">
        <f>'[1]Abr 20'!C202</f>
        <v>8000</v>
      </c>
      <c r="G38" s="28">
        <f>'[1]Mai 20'!C203</f>
        <v>1000</v>
      </c>
      <c r="H38" s="27">
        <f>'[1]Jun 20'!C227</f>
        <v>0</v>
      </c>
      <c r="I38" s="28">
        <f>'[1]Jul 20'!C203</f>
        <v>0</v>
      </c>
      <c r="J38" s="27">
        <f>'[1]Ago 20'!C209</f>
        <v>0</v>
      </c>
      <c r="K38" s="28">
        <f>'[1]Set 20'!C203</f>
        <v>0</v>
      </c>
      <c r="L38" s="27">
        <f>'[1]Out 20'!C219</f>
        <v>0</v>
      </c>
      <c r="M38" s="28">
        <f>'[1]Nov 20'!C213</f>
        <v>0</v>
      </c>
      <c r="N38" s="27">
        <f>'[1]Dez 20'!C228</f>
        <v>0</v>
      </c>
      <c r="O38" s="23"/>
    </row>
    <row r="39" spans="1:16" s="24" customFormat="1" ht="12" customHeight="1" x14ac:dyDescent="0.3">
      <c r="A39" s="29" t="s">
        <v>12</v>
      </c>
      <c r="B39" s="30">
        <v>4650</v>
      </c>
      <c r="C39" s="31">
        <v>2400</v>
      </c>
      <c r="D39" s="30">
        <v>11850</v>
      </c>
      <c r="E39" s="31">
        <v>5100</v>
      </c>
      <c r="F39" s="30">
        <f>'[1]Abr 20'!D202</f>
        <v>12000</v>
      </c>
      <c r="G39" s="31">
        <f>'[1]Mai 20'!D203</f>
        <v>4550</v>
      </c>
      <c r="H39" s="30">
        <f>'[1]Jun 20'!D227</f>
        <v>3700</v>
      </c>
      <c r="I39" s="31">
        <f>'[1]Jul 20'!D203</f>
        <v>9070</v>
      </c>
      <c r="J39" s="30">
        <f>'[1]Ago 20'!D209</f>
        <v>2600</v>
      </c>
      <c r="K39" s="31">
        <f>'[1]Set 20'!D203</f>
        <v>2100</v>
      </c>
      <c r="L39" s="30">
        <f>'[1]Out 20'!D219</f>
        <v>2000</v>
      </c>
      <c r="M39" s="31">
        <f>'[1]Nov 20'!D213</f>
        <v>3000</v>
      </c>
      <c r="N39" s="30">
        <f>'[1]Dez 20'!D228</f>
        <v>3500</v>
      </c>
      <c r="O39" s="23"/>
    </row>
    <row r="40" spans="1:16" s="19" customFormat="1" ht="16.5" customHeight="1" x14ac:dyDescent="0.3">
      <c r="A40" s="15" t="s">
        <v>15</v>
      </c>
      <c r="B40" s="16">
        <v>1302.6800000000021</v>
      </c>
      <c r="C40" s="17">
        <v>1297.6800000000003</v>
      </c>
      <c r="D40" s="16">
        <v>3872.5300000000007</v>
      </c>
      <c r="E40" s="17">
        <v>751.47999999999956</v>
      </c>
      <c r="F40" s="16">
        <f>'[1]Abr 20'!E224</f>
        <v>1929.3899999999994</v>
      </c>
      <c r="G40" s="17">
        <f>'[1]Mai 20'!E225</f>
        <v>369.0099999999984</v>
      </c>
      <c r="H40" s="16">
        <f>'[1]Jun 20'!E244</f>
        <v>649.57999999999993</v>
      </c>
      <c r="I40" s="17">
        <f>'[1]Jul 20'!E222</f>
        <v>3377.1899999999987</v>
      </c>
      <c r="J40" s="16">
        <f>'[1]Ago 20'!E227</f>
        <v>4528.7300000000014</v>
      </c>
      <c r="K40" s="17">
        <f>'[1]Set 20'!E219</f>
        <v>2321.869999999999</v>
      </c>
      <c r="L40" s="16">
        <f>'[1]Out 20'!E236</f>
        <v>890.54000000000087</v>
      </c>
      <c r="M40" s="17">
        <f>'[1]Nov 20'!E243</f>
        <v>6156.3199999999979</v>
      </c>
      <c r="N40" s="16">
        <f>'[1]Dez 20'!E255</f>
        <v>3136.0299999999988</v>
      </c>
      <c r="O40" s="18" t="s">
        <v>4</v>
      </c>
    </row>
    <row r="41" spans="1:16" s="24" customFormat="1" ht="13.5" customHeight="1" x14ac:dyDescent="0.3">
      <c r="A41" s="20" t="s">
        <v>8</v>
      </c>
      <c r="B41" s="21">
        <v>16150</v>
      </c>
      <c r="C41" s="22">
        <v>11000</v>
      </c>
      <c r="D41" s="21">
        <v>15000</v>
      </c>
      <c r="E41" s="22">
        <v>13500</v>
      </c>
      <c r="F41" s="21">
        <f>'[1]Abr 20'!C224</f>
        <v>13000</v>
      </c>
      <c r="G41" s="22">
        <f>'[1]Mai 20'!C225</f>
        <v>13000</v>
      </c>
      <c r="H41" s="21">
        <f>'[1]Jun 20'!C244</f>
        <v>9200</v>
      </c>
      <c r="I41" s="22">
        <f>'[1]Jul 20'!C222</f>
        <v>18700</v>
      </c>
      <c r="J41" s="21">
        <f>'[1]Ago 20'!C227</f>
        <v>10500</v>
      </c>
      <c r="K41" s="22">
        <f>'[1]Set 20'!C219</f>
        <v>7200</v>
      </c>
      <c r="L41" s="21">
        <f>'[1]Out 20'!C236</f>
        <v>8551.23</v>
      </c>
      <c r="M41" s="22">
        <f>'[1]Nov 20'!C243</f>
        <v>20801.23</v>
      </c>
      <c r="N41" s="21">
        <f>'[1]Dez 20'!C255</f>
        <v>10081.23</v>
      </c>
      <c r="O41" s="23" t="s">
        <v>4</v>
      </c>
    </row>
    <row r="42" spans="1:16" s="24" customFormat="1" ht="13.5" customHeight="1" x14ac:dyDescent="0.3">
      <c r="A42" s="20" t="s">
        <v>9</v>
      </c>
      <c r="B42" s="21">
        <v>14862.939999999999</v>
      </c>
      <c r="C42" s="22">
        <v>10745.71</v>
      </c>
      <c r="D42" s="21">
        <v>12425.15</v>
      </c>
      <c r="E42" s="22">
        <v>16621.05</v>
      </c>
      <c r="F42" s="21">
        <f>'[1]Abr 20'!D224</f>
        <v>11822.09</v>
      </c>
      <c r="G42" s="22">
        <f>'[1]Mai 20'!D225</f>
        <v>14560.380000000001</v>
      </c>
      <c r="H42" s="21">
        <f>'[1]Jun 20'!D244</f>
        <v>8919.43</v>
      </c>
      <c r="I42" s="22">
        <f>'[1]Jul 20'!D222</f>
        <v>15691.82</v>
      </c>
      <c r="J42" s="21">
        <f>'[1]Ago 20'!D227</f>
        <v>9629.0299999999988</v>
      </c>
      <c r="K42" s="22">
        <f>'[1]Set 20'!D219</f>
        <v>9406.86</v>
      </c>
      <c r="L42" s="21">
        <f>'[1]Out 20'!D236</f>
        <v>9982.5599999999977</v>
      </c>
      <c r="M42" s="22">
        <f>'[1]Nov 20'!D243</f>
        <v>15535.450000000003</v>
      </c>
      <c r="N42" s="21">
        <f>'[1]Dez 20'!D255</f>
        <v>13101.52</v>
      </c>
      <c r="O42" s="23" t="s">
        <v>4</v>
      </c>
    </row>
    <row r="43" spans="1:16" s="24" customFormat="1" ht="12" customHeight="1" x14ac:dyDescent="0.3">
      <c r="A43" s="26" t="s">
        <v>11</v>
      </c>
      <c r="B43" s="27">
        <v>16150</v>
      </c>
      <c r="C43" s="28">
        <v>11000</v>
      </c>
      <c r="D43" s="27">
        <v>15000</v>
      </c>
      <c r="E43" s="28">
        <v>13500</v>
      </c>
      <c r="F43" s="27">
        <f>'[1]Abr 20'!C225</f>
        <v>13000</v>
      </c>
      <c r="G43" s="28">
        <f>'[1]Mai 20'!C226</f>
        <v>13000</v>
      </c>
      <c r="H43" s="27">
        <f>'[1]Jun 20'!C245</f>
        <v>9000</v>
      </c>
      <c r="I43" s="28">
        <f>'[1]Jul 20'!C223</f>
        <v>18700</v>
      </c>
      <c r="J43" s="27">
        <f>'[1]Ago 20'!C228</f>
        <v>10500</v>
      </c>
      <c r="K43" s="28">
        <f>'[1]Set 20'!C220</f>
        <v>7200</v>
      </c>
      <c r="L43" s="27">
        <f>'[1]Out 20'!C237</f>
        <v>8500</v>
      </c>
      <c r="M43" s="28">
        <f>'[1]Nov 20'!C244</f>
        <v>17000</v>
      </c>
      <c r="N43" s="27">
        <f>'[1]Dez 20'!C256</f>
        <v>9950</v>
      </c>
      <c r="O43" s="23"/>
    </row>
    <row r="44" spans="1:16" s="24" customFormat="1" ht="12" customHeight="1" x14ac:dyDescent="0.3">
      <c r="A44" s="29" t="s">
        <v>12</v>
      </c>
      <c r="B44" s="30">
        <v>0</v>
      </c>
      <c r="C44" s="31">
        <v>0</v>
      </c>
      <c r="D44" s="30">
        <v>0</v>
      </c>
      <c r="E44" s="31">
        <v>0</v>
      </c>
      <c r="F44" s="30">
        <f>'[1]Abr 20'!D225</f>
        <v>0</v>
      </c>
      <c r="G44" s="31">
        <f>'[1]Mai 20'!D226</f>
        <v>0</v>
      </c>
      <c r="H44" s="30">
        <f>'[1]Jun 20'!D245</f>
        <v>0</v>
      </c>
      <c r="I44" s="31">
        <f>'[1]Jul 20'!D223</f>
        <v>0</v>
      </c>
      <c r="J44" s="30">
        <f>'[1]Ago 20'!D228</f>
        <v>0</v>
      </c>
      <c r="K44" s="31">
        <f>'[1]Set 20'!D220</f>
        <v>0</v>
      </c>
      <c r="L44" s="30">
        <f>'[1]Out 20'!D237</f>
        <v>0</v>
      </c>
      <c r="M44" s="31">
        <f>'[1]Nov 20'!D244</f>
        <v>0</v>
      </c>
      <c r="N44" s="30">
        <f>'[1]Dez 20'!D256</f>
        <v>0</v>
      </c>
      <c r="O44" s="23"/>
    </row>
    <row r="45" spans="1:16" ht="20.25" hidden="1" customHeight="1" x14ac:dyDescent="0.3">
      <c r="A45" s="15" t="s">
        <v>16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23" t="s">
        <v>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de Abreu</dc:creator>
  <cp:lastModifiedBy>Francisco Jose de Abreu</cp:lastModifiedBy>
  <dcterms:created xsi:type="dcterms:W3CDTF">2021-01-25T16:02:08Z</dcterms:created>
  <dcterms:modified xsi:type="dcterms:W3CDTF">2021-01-25T16:03:38Z</dcterms:modified>
</cp:coreProperties>
</file>