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3193E091-9A48-4255-9D19-F16B59735B58}" xr6:coauthVersionLast="45" xr6:coauthVersionMax="45" xr10:uidLastSave="{00000000-0000-0000-0000-000000000000}"/>
  <bookViews>
    <workbookView xWindow="-108" yWindow="-108" windowWidth="23256" windowHeight="12720" xr2:uid="{2DEE2E1B-0267-493B-888D-F7265E19F9D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1" l="1"/>
  <c r="D255" i="1"/>
  <c r="C255" i="1"/>
  <c r="E255" i="1" s="1"/>
  <c r="E233" i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D228" i="1"/>
  <c r="D227" i="1"/>
  <c r="C227" i="1"/>
  <c r="E227" i="1" s="1"/>
  <c r="E194" i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193" i="1"/>
  <c r="D186" i="1"/>
  <c r="C186" i="1"/>
  <c r="E186" i="1" s="1"/>
  <c r="E169" i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D164" i="1"/>
  <c r="D163" i="1"/>
  <c r="E163" i="1" s="1"/>
  <c r="C163" i="1"/>
  <c r="E103" i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D98" i="1"/>
  <c r="C98" i="1"/>
  <c r="E98" i="1" s="1"/>
  <c r="E78" i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D73" i="1"/>
  <c r="C73" i="1"/>
  <c r="D71" i="1"/>
  <c r="D72" i="1" s="1"/>
  <c r="D68" i="1"/>
  <c r="C68" i="1"/>
  <c r="D63" i="1"/>
  <c r="D64" i="1" s="1"/>
  <c r="D65" i="1" s="1"/>
  <c r="D66" i="1" s="1"/>
  <c r="D67" i="1" s="1"/>
  <c r="D60" i="1"/>
  <c r="C60" i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43" i="1"/>
  <c r="C43" i="1"/>
  <c r="D42" i="1"/>
  <c r="C39" i="1"/>
  <c r="D39" i="1" s="1"/>
  <c r="D27" i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24" i="1"/>
  <c r="C24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9" i="1"/>
  <c r="D8" i="1"/>
  <c r="D7" i="1"/>
  <c r="E259" i="1" l="1"/>
</calcChain>
</file>

<file path=xl/sharedStrings.xml><?xml version="1.0" encoding="utf-8"?>
<sst xmlns="http://schemas.openxmlformats.org/spreadsheetml/2006/main" count="395" uniqueCount="197">
  <si>
    <t>CNPJ 02.390.402/0001-75</t>
  </si>
  <si>
    <t>Quadra 89 Lote A - Parque Mingone - Luziânia - GO</t>
  </si>
  <si>
    <t xml:space="preserve"> CAIXA DINHEIRO - RECEITAS E DESPESAS</t>
  </si>
  <si>
    <t>Alimentos</t>
  </si>
  <si>
    <t xml:space="preserve">DIA </t>
  </si>
  <si>
    <t>DESCRIÇÃO</t>
  </si>
  <si>
    <t>Despesa</t>
  </si>
  <si>
    <t>ATACADAO S.A</t>
  </si>
  <si>
    <t xml:space="preserve">COM.DE ALIMENTOS BELEM E SILVA </t>
  </si>
  <si>
    <t>JÁ PANIFICADORA E INDUSTRIA DE PRODUTO ALIMENTICIO</t>
  </si>
  <si>
    <t xml:space="preserve">COM. DE ALIMENTOS BELEM E SILVA </t>
  </si>
  <si>
    <t xml:space="preserve">COMERCIAL API CHOCOLATE LTDA </t>
  </si>
  <si>
    <t xml:space="preserve">EGTM COMERCIO VAREJISTA ALIM LTDA </t>
  </si>
  <si>
    <t xml:space="preserve">SARW COMERCIAL DE ALIMENTOS LTDA </t>
  </si>
  <si>
    <t xml:space="preserve">COMERCIAL DE ALIMENTOS SUPERSAM LTDA </t>
  </si>
  <si>
    <t>Saldo Final Grupo</t>
  </si>
  <si>
    <t>Combustível</t>
  </si>
  <si>
    <t xml:space="preserve">COMBUSTIVEL </t>
  </si>
  <si>
    <t>Educação</t>
  </si>
  <si>
    <t>Escritório</t>
  </si>
  <si>
    <t>CASA BRASIL TAGUACEN</t>
  </si>
  <si>
    <t xml:space="preserve">SAARA ATACADO </t>
  </si>
  <si>
    <t xml:space="preserve">DIAS GAS DISTRIBUIDORA DE GAS E AGUA </t>
  </si>
  <si>
    <t>RECIBO -  LANCHE ADOLESCENTES CSFJC</t>
  </si>
  <si>
    <t xml:space="preserve">COMERCIAL DE EMBALAGENS SANDRA LTDA </t>
  </si>
  <si>
    <t xml:space="preserve">GODI VALENTE - PROTEÇAO CELTA </t>
  </si>
  <si>
    <t>GODI VALENTE - PROTEÇAO KOMBI</t>
  </si>
  <si>
    <t xml:space="preserve">TATIANA TELECOM- </t>
  </si>
  <si>
    <t xml:space="preserve">OI - TELECOM </t>
  </si>
  <si>
    <t xml:space="preserve">RECIBO/ DOAÇAO PARA O PROJETO PSL-LUZIANIA </t>
  </si>
  <si>
    <t xml:space="preserve">RECIBO- PASTA ARQUIVOS </t>
  </si>
  <si>
    <t>RECIBO/ PRESTAÇAO DE SERVIÇO ATAIDE</t>
  </si>
  <si>
    <t xml:space="preserve">ESCAPE - CONSERTOS  DE MICROONDAS </t>
  </si>
  <si>
    <t xml:space="preserve">DETRAN- LICENCIAMENTO CELTA </t>
  </si>
  <si>
    <t>Manutenção / Instalações</t>
  </si>
  <si>
    <t>SALHEM- FERRAGENS E ACABAMENTO</t>
  </si>
  <si>
    <t xml:space="preserve">RB MANUTENÇAO PREDIAL </t>
  </si>
  <si>
    <t xml:space="preserve">DESENTUPIDORA E DEDETIZAÇAO </t>
  </si>
  <si>
    <t xml:space="preserve">CASA DO ELETRICISTA COM VAREJ MAT ELET LTDA ME </t>
  </si>
  <si>
    <t>Saúde</t>
  </si>
  <si>
    <t xml:space="preserve">DROGALINS PASSARELA </t>
  </si>
  <si>
    <t xml:space="preserve">DROGALINS SANTA MARIA </t>
  </si>
  <si>
    <t>DIA</t>
  </si>
  <si>
    <t>CRÉDITO</t>
  </si>
  <si>
    <t>DÉBITO</t>
  </si>
  <si>
    <t>SALDO</t>
  </si>
  <si>
    <t>Saldo Anterior NOV - 20</t>
  </si>
  <si>
    <t xml:space="preserve">RECEITA BAZAR </t>
  </si>
  <si>
    <t xml:space="preserve">RECEITA BAZAR - VENDA SOM </t>
  </si>
  <si>
    <t>RECEITA BAZAR</t>
  </si>
  <si>
    <t>RECEITA BAZAR - SUCATA - JUIZADO</t>
  </si>
  <si>
    <t>TRANS. CEF</t>
  </si>
  <si>
    <t>Escritiório</t>
  </si>
  <si>
    <t>TOTAL</t>
  </si>
  <si>
    <t xml:space="preserve">Controle de Banco do Brasil AG 0941-5 CC 28.443-2  </t>
  </si>
  <si>
    <t>Dia</t>
  </si>
  <si>
    <t>Descrição</t>
  </si>
  <si>
    <t>Crédito</t>
  </si>
  <si>
    <t>Débito</t>
  </si>
  <si>
    <t>Saldo</t>
  </si>
  <si>
    <t>SALDO ANTERIOR</t>
  </si>
  <si>
    <t>01/12/2020</t>
  </si>
  <si>
    <t xml:space="preserve">8877-01-SOP-LUZIANIA                  </t>
  </si>
  <si>
    <t>756 5004 25054255002705 MITRA DIOCESAN</t>
  </si>
  <si>
    <t>01/12 1273     362941-4 CARLOS R L TOR</t>
  </si>
  <si>
    <t>01/12 5197       8616-9 FRANCISCO SAGR</t>
  </si>
  <si>
    <t>02/12/2020</t>
  </si>
  <si>
    <t>260 0001    91158680520 ADRIANO ARAUJO</t>
  </si>
  <si>
    <t>03/12/2020</t>
  </si>
  <si>
    <t xml:space="preserve">03/12 2883      24383-3 MANOEL DONATO </t>
  </si>
  <si>
    <t>04/12/2020</t>
  </si>
  <si>
    <t>04/12 1239       5854-8 C S FACE JESUS</t>
  </si>
  <si>
    <t>04/12 3594     120795-4 ANNA THERESA S</t>
  </si>
  <si>
    <t xml:space="preserve">04/12 5977     231468-1 DORACY C REIS </t>
  </si>
  <si>
    <t xml:space="preserve">04/12 13:42 SOP-LUZIANIA              </t>
  </si>
  <si>
    <t>104 0816    44904452615 LUIZ FLAVIO CO</t>
  </si>
  <si>
    <t>04/12 0941      43113-3 ALAIDE RODRIGU</t>
  </si>
  <si>
    <t>04/12 3411      57326-4 JOSE CARLOS SA</t>
  </si>
  <si>
    <t xml:space="preserve">FGTS ARRECADACAO GRF                  </t>
  </si>
  <si>
    <t>07/12/2020</t>
  </si>
  <si>
    <t xml:space="preserve">Cobrança referente 07/12/2020         </t>
  </si>
  <si>
    <t>08/12/2020</t>
  </si>
  <si>
    <t>00000000 00037287486172 IRENE A A GOME</t>
  </si>
  <si>
    <t>00000000 00014977847865 EVELIN C M SIL</t>
  </si>
  <si>
    <t>104 1899 011629948000127 BRAZ COMERCIO</t>
  </si>
  <si>
    <t xml:space="preserve">Cobrança referente 08/12/2020         </t>
  </si>
  <si>
    <t>09/12/2020</t>
  </si>
  <si>
    <t>09/12 5197     971441-3 KLEBER C VILHE</t>
  </si>
  <si>
    <t xml:space="preserve">09/12 15:16 SOP-TAMBAU                </t>
  </si>
  <si>
    <t xml:space="preserve">00000000 00000827245122 INGRID MENDES </t>
  </si>
  <si>
    <t>00000000 00025033263072 MARLI ALVES FL</t>
  </si>
  <si>
    <t>00000000 00000217703798 ANDRE LUIZ CAC</t>
  </si>
  <si>
    <t>172574740001-16 FUNDO MUNICIPAL DE ASS</t>
  </si>
  <si>
    <t>11/12/2020</t>
  </si>
  <si>
    <t xml:space="preserve">11/12 18:04 SOP-LUZIANIA              </t>
  </si>
  <si>
    <t>14/12/2020</t>
  </si>
  <si>
    <t>12/12 3312     333626-3 ROSA MARIA SIL</t>
  </si>
  <si>
    <t>341 7011    75559650463 HELDER LUIZ BA</t>
  </si>
  <si>
    <t>16/12/2020</t>
  </si>
  <si>
    <t>GPS- Ident.:   2390402000175 - 11/2020</t>
  </si>
  <si>
    <t>17/12/2020</t>
  </si>
  <si>
    <t xml:space="preserve">8877-02-SOP-VALPARAISO DE GOIAS       </t>
  </si>
  <si>
    <t>17/12 2912      43514-7 WILSON JOSE GO</t>
  </si>
  <si>
    <t xml:space="preserve">RFB- DARF PRETO CALCULADO             </t>
  </si>
  <si>
    <t>18/12/2020</t>
  </si>
  <si>
    <t xml:space="preserve">18/12 21:49 SOP-LUZIANIA              </t>
  </si>
  <si>
    <t>21/12/2020</t>
  </si>
  <si>
    <t xml:space="preserve">7829-26-SOP-DIADEMA                   </t>
  </si>
  <si>
    <t xml:space="preserve">21/12 2883      24383-3 MANOEL DONATO </t>
  </si>
  <si>
    <t>21/12 3477     963641-2 GUILHERMINA BA</t>
  </si>
  <si>
    <t xml:space="preserve">19/12 07:37 SOP-GUARA I               </t>
  </si>
  <si>
    <t>00000000 00015332179120 DAISY MAGALHAE</t>
  </si>
  <si>
    <t>21/12 4267    9913534-5 WILTON ANTONIO</t>
  </si>
  <si>
    <t>21/12 0941      43098-6 PETRINA RODRIG</t>
  </si>
  <si>
    <t>21/12 0941      43113-3 ALAIDE RODRIGU</t>
  </si>
  <si>
    <t>21/12 3411      57326-4 JOSE CARLOS SA</t>
  </si>
  <si>
    <t>104 0804 002390402000175 COMUNIDADE DA</t>
  </si>
  <si>
    <t>341 5079 02570508179 PATRICIA NUNES SI</t>
  </si>
  <si>
    <t xml:space="preserve">Cobrança referente 21/12/2020         </t>
  </si>
  <si>
    <t>22/12/2020</t>
  </si>
  <si>
    <t>104 4204  1409655000180 TESOURO ESTADU</t>
  </si>
  <si>
    <t>23/12/2020</t>
  </si>
  <si>
    <t>24/12/2020</t>
  </si>
  <si>
    <t xml:space="preserve">Cobrança referente 23/12/2020         </t>
  </si>
  <si>
    <t>30/12/2020</t>
  </si>
  <si>
    <t>Total</t>
  </si>
  <si>
    <t>Transferências</t>
  </si>
  <si>
    <t>Movimentação entre CC</t>
  </si>
  <si>
    <t xml:space="preserve">Controle de Banco do Brasil AG 0941-5 CC 44883-4  </t>
  </si>
  <si>
    <t>000 Saldo Anterior</t>
  </si>
  <si>
    <t>01/12 5197     977869-1 LEILA C OLIVEI</t>
  </si>
  <si>
    <t xml:space="preserve">Cobrança referente 02/12/2020         </t>
  </si>
  <si>
    <t>03/12 8608       8986-9 CLAUDIA VIEIRA</t>
  </si>
  <si>
    <t xml:space="preserve">04/12 1230      71279-5 LUCIANA ASSIS </t>
  </si>
  <si>
    <t>237 2243    70840385153 FRANK SHIMABUK</t>
  </si>
  <si>
    <t>10/12/2020</t>
  </si>
  <si>
    <t>237 2243    32741324549 ROBSON ROSA DO</t>
  </si>
  <si>
    <t>10/12 2912      29810-7 ADRIANA BARBOS</t>
  </si>
  <si>
    <t>10/12 3477    5947226-X JOSELIA SIMOES</t>
  </si>
  <si>
    <t>11/12 5123      15700-7 FERNANDO CENTE</t>
  </si>
  <si>
    <t xml:space="preserve">14/12 2912      30390-9 ANTONIO PADUA </t>
  </si>
  <si>
    <t>16/12 8611      12245-9 FABIOLA BOHMER</t>
  </si>
  <si>
    <t>21/12 1606    9458172-X VANESSA MARA D</t>
  </si>
  <si>
    <t>22/12 5197     973818-5 CLEOMAR L DA S</t>
  </si>
  <si>
    <t xml:space="preserve">22/12 5977     231328-6 DEJAIR C REIS </t>
  </si>
  <si>
    <t>23/12 5977     233127-6 DILSON MARTINS</t>
  </si>
  <si>
    <t>24/12 4883       6017-8 MICHELINE MEND</t>
  </si>
  <si>
    <t xml:space="preserve">Controle de Banco do Brasil AG 1239-4 CC 5854-8 </t>
  </si>
  <si>
    <t xml:space="preserve">1.950,40 </t>
  </si>
  <si>
    <t>01/12 4850     202899-9 ROSANA CAVALCA</t>
  </si>
  <si>
    <t xml:space="preserve">01/12 5197      12508-3 RONALDO COSTA </t>
  </si>
  <si>
    <t>01/12 5197     978491-8 JOAO FERRARI N</t>
  </si>
  <si>
    <t>02/12 8428      60489-5 REGINA CC PINT</t>
  </si>
  <si>
    <t>341 9193     8458849720 OLAVO LINS E M</t>
  </si>
  <si>
    <t xml:space="preserve">Cobrança referente 01/12/2020         </t>
  </si>
  <si>
    <t>03/12 5197       9605-9 RONALDO VIEIRA</t>
  </si>
  <si>
    <t>04/12 0941      28443-2 C S FACE JESUS</t>
  </si>
  <si>
    <t>07/12 0826      30099-3 ISABEL C A TEI</t>
  </si>
  <si>
    <t>07/12 8428      26500-4 MARCELO CALDEI</t>
  </si>
  <si>
    <t>08/12 4850      41711-4 HUMBERTO KALIL</t>
  </si>
  <si>
    <t>08/12 1887     124683-6 FABIO LUIS CAR</t>
  </si>
  <si>
    <t>08/12 1899       7767-4 CRISTIANE EDNA</t>
  </si>
  <si>
    <t>08/12 4850      93491-7 ALEXANDRE MURA</t>
  </si>
  <si>
    <t>033 4288    58487000100 CRISTIANNE FER</t>
  </si>
  <si>
    <t xml:space="preserve">08/12 5197      63143-4 MAX MEIRA     </t>
  </si>
  <si>
    <t>09/12 2909     211188-8 CLIVIA C A JOR</t>
  </si>
  <si>
    <t xml:space="preserve">10/12 5197       2345-0 EUN JOO CHOI  </t>
  </si>
  <si>
    <t>12/12 5197     977314-2 HAROLDO CASTRO</t>
  </si>
  <si>
    <t xml:space="preserve">17/12 5701      55998-9 ENIO FERREIRA </t>
  </si>
  <si>
    <t>21/12 4884     208080-X JOARES A CAOVI</t>
  </si>
  <si>
    <t xml:space="preserve">21/12 5197       9558-3 LUCIANA ROCHA </t>
  </si>
  <si>
    <t>21/12 5977     236700-9 WERICKSON COST</t>
  </si>
  <si>
    <t>21/12 4267     962406-6 GUSTAVO ADOLFO</t>
  </si>
  <si>
    <t xml:space="preserve">21/12 4267    2062439-5 CLARISSE NETO </t>
  </si>
  <si>
    <t>21/12 4267    3753099-2 GILBERTO CARNE</t>
  </si>
  <si>
    <t>22/12 4885     575029-6 PAULO A D SIQU</t>
  </si>
  <si>
    <t>28/12/2020</t>
  </si>
  <si>
    <t>28/12 4884     275068-6 HUGO FERNANDES</t>
  </si>
  <si>
    <t>GPS- Ident.:  11068962800413 - 12/2020</t>
  </si>
  <si>
    <t xml:space="preserve">RFB-DARF CODIGO DE BARRAS             </t>
  </si>
  <si>
    <t>29/12/2020</t>
  </si>
  <si>
    <t>260 0001     3712399154 VICTOR HENRIQU</t>
  </si>
  <si>
    <t xml:space="preserve">Controle de CEF AG 0804 CC 1833-9  </t>
  </si>
  <si>
    <t>Tranferência BB</t>
  </si>
  <si>
    <t>CRED TEV</t>
  </si>
  <si>
    <t>LUCELITA DE OLIVEIRA DE MATOS</t>
  </si>
  <si>
    <t>JANILMA DE CARVALHO CASTRO</t>
  </si>
  <si>
    <t>MARILENE DE CARVALHO</t>
  </si>
  <si>
    <t>SANDRA LUCIA DOS SANTOS BRAZ</t>
  </si>
  <si>
    <t>MARIA NATALIA S SANTOS</t>
  </si>
  <si>
    <t>JESSICA NUNES DE JESUS</t>
  </si>
  <si>
    <t>ELOA PAULO DE SOUZA</t>
  </si>
  <si>
    <t>REGINALDO ALVES RABELO ME</t>
  </si>
  <si>
    <t>TR TEV IBC</t>
  </si>
  <si>
    <t>PAG GPS</t>
  </si>
  <si>
    <t>MANUT CTA</t>
  </si>
  <si>
    <t>SALDO TOTAL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</si>
</sst>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m\-yy;@"/>
    <numFmt numFmtId="165" formatCode="#,##0.00_ ;\-#,##0.00\ "/>
    <numFmt numFmtId="166" formatCode="_-* #,##0.00\ _R_$_ _-;\-* #,##0.00\ _R_$_ _-;_-* &quot;-&quot;??\ _R_$_ _-;_-@_-"/>
  </numFmts>
  <fonts count="20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sz val="8"/>
      <color theme="1"/>
      <name val="Arial"/>
      <family val="2"/>
    </font>
    <font>
      <sz val="10"/>
      <color rgb="FF3F3F3F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16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3" fontId="5" fillId="0" borderId="13" xfId="1" applyFont="1" applyBorder="1" applyAlignment="1">
      <alignment vertical="center"/>
    </xf>
    <xf numFmtId="43" fontId="5" fillId="3" borderId="13" xfId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43" fontId="5" fillId="2" borderId="13" xfId="1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43" fontId="7" fillId="4" borderId="13" xfId="1" applyFont="1" applyFill="1" applyBorder="1" applyAlignment="1">
      <alignment horizontal="center" vertical="center"/>
    </xf>
    <xf numFmtId="16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43" fontId="9" fillId="3" borderId="13" xfId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right" vertical="center"/>
    </xf>
    <xf numFmtId="43" fontId="8" fillId="4" borderId="13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43" fontId="8" fillId="4" borderId="9" xfId="1" applyFont="1" applyFill="1" applyBorder="1" applyAlignment="1">
      <alignment vertical="center"/>
    </xf>
    <xf numFmtId="43" fontId="8" fillId="4" borderId="15" xfId="1" applyFont="1" applyFill="1" applyBorder="1" applyAlignment="1">
      <alignment vertical="center"/>
    </xf>
    <xf numFmtId="16" fontId="8" fillId="2" borderId="14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43" fontId="8" fillId="2" borderId="9" xfId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43" fontId="7" fillId="4" borderId="16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16" fontId="10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43" fontId="10" fillId="0" borderId="13" xfId="1" applyFont="1" applyBorder="1" applyAlignment="1">
      <alignment vertical="center"/>
    </xf>
    <xf numFmtId="16" fontId="10" fillId="0" borderId="13" xfId="0" applyNumberFormat="1" applyFont="1" applyBorder="1"/>
    <xf numFmtId="0" fontId="10" fillId="0" borderId="13" xfId="0" applyFont="1" applyBorder="1"/>
    <xf numFmtId="43" fontId="10" fillId="0" borderId="13" xfId="1" applyFont="1" applyBorder="1"/>
    <xf numFmtId="0" fontId="11" fillId="0" borderId="13" xfId="0" applyFont="1" applyBorder="1"/>
    <xf numFmtId="0" fontId="10" fillId="2" borderId="13" xfId="0" applyFont="1" applyFill="1" applyBorder="1"/>
    <xf numFmtId="43" fontId="10" fillId="2" borderId="13" xfId="1" applyFont="1" applyFill="1" applyBorder="1"/>
    <xf numFmtId="0" fontId="10" fillId="4" borderId="13" xfId="0" applyFont="1" applyFill="1" applyBorder="1"/>
    <xf numFmtId="0" fontId="10" fillId="4" borderId="13" xfId="0" applyFont="1" applyFill="1" applyBorder="1" applyAlignment="1">
      <alignment vertical="center"/>
    </xf>
    <xf numFmtId="43" fontId="10" fillId="4" borderId="13" xfId="1" applyFont="1" applyFill="1" applyBorder="1"/>
    <xf numFmtId="43" fontId="10" fillId="4" borderId="13" xfId="1" applyFont="1" applyFill="1" applyBorder="1" applyAlignment="1">
      <alignment vertical="center"/>
    </xf>
    <xf numFmtId="14" fontId="12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43" fontId="12" fillId="0" borderId="13" xfId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3" fontId="10" fillId="0" borderId="18" xfId="1" applyFont="1" applyBorder="1" applyAlignment="1">
      <alignment horizontal="center" vertical="center"/>
    </xf>
    <xf numFmtId="43" fontId="10" fillId="0" borderId="19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43" fontId="6" fillId="0" borderId="22" xfId="1" applyFont="1" applyBorder="1" applyAlignment="1">
      <alignment horizontal="center" vertical="center"/>
    </xf>
    <xf numFmtId="14" fontId="5" fillId="0" borderId="0" xfId="0" applyNumberFormat="1" applyFont="1" applyAlignment="1">
      <alignment vertical="center" wrapText="1"/>
    </xf>
    <xf numFmtId="43" fontId="5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right"/>
    </xf>
    <xf numFmtId="43" fontId="5" fillId="0" borderId="0" xfId="1" applyFont="1" applyAlignment="1">
      <alignment horizontal="right" vertical="center" wrapText="1"/>
    </xf>
    <xf numFmtId="43" fontId="5" fillId="0" borderId="2" xfId="1" applyFont="1" applyBorder="1" applyAlignment="1">
      <alignment horizontal="right" vertical="center"/>
    </xf>
    <xf numFmtId="43" fontId="5" fillId="0" borderId="0" xfId="1" applyFont="1" applyAlignment="1">
      <alignment vertical="center"/>
    </xf>
    <xf numFmtId="43" fontId="5" fillId="0" borderId="2" xfId="1" applyFont="1" applyBorder="1" applyAlignment="1">
      <alignment vertical="center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" fontId="13" fillId="0" borderId="13" xfId="2" applyNumberFormat="1" applyFont="1" applyBorder="1" applyAlignment="1">
      <alignment horizontal="right" vertical="center"/>
    </xf>
    <xf numFmtId="14" fontId="14" fillId="5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/>
    <xf numFmtId="43" fontId="6" fillId="0" borderId="21" xfId="1" applyFont="1" applyBorder="1" applyAlignment="1">
      <alignment horizontal="center"/>
    </xf>
    <xf numFmtId="43" fontId="6" fillId="0" borderId="22" xfId="1" applyFont="1" applyBorder="1" applyAlignment="1">
      <alignment horizontal="center"/>
    </xf>
    <xf numFmtId="43" fontId="5" fillId="0" borderId="0" xfId="1" applyFont="1"/>
    <xf numFmtId="14" fontId="16" fillId="5" borderId="9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10" fillId="0" borderId="4" xfId="1" applyFont="1" applyBorder="1" applyAlignment="1">
      <alignment horizontal="left" vertical="center"/>
    </xf>
    <xf numFmtId="43" fontId="10" fillId="0" borderId="5" xfId="1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4" fontId="13" fillId="0" borderId="13" xfId="2" applyNumberFormat="1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43" fontId="17" fillId="0" borderId="2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43" fontId="10" fillId="0" borderId="2" xfId="1" applyFont="1" applyBorder="1" applyAlignment="1">
      <alignment horizontal="left" vertical="center"/>
    </xf>
    <xf numFmtId="14" fontId="18" fillId="5" borderId="13" xfId="0" applyNumberFormat="1" applyFont="1" applyFill="1" applyBorder="1" applyAlignment="1">
      <alignment horizontal="center" vertical="center" wrapText="1"/>
    </xf>
    <xf numFmtId="43" fontId="19" fillId="0" borderId="21" xfId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43" fontId="10" fillId="0" borderId="23" xfId="1" applyFont="1" applyBorder="1" applyAlignment="1">
      <alignment vertical="center"/>
    </xf>
  </cellXfs>
  <cellStyles count="3">
    <cellStyle name="Normal" xfId="0" builtinId="0"/>
    <cellStyle name="Vírgula" xfId="1" builtinId="3"/>
    <cellStyle name="Vírgula 7" xfId="2" xr:uid="{0C2768EB-3CC3-4691-93D5-2E705875F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CF3E-6FF4-4034-9AA8-76ADACD447C7}">
  <dimension ref="A1:G259"/>
  <sheetViews>
    <sheetView tabSelected="1" workbookViewId="0">
      <selection activeCell="E10" sqref="E10"/>
    </sheetView>
  </sheetViews>
  <sheetFormatPr defaultRowHeight="13.8" x14ac:dyDescent="0.3"/>
  <cols>
    <col min="1" max="1" width="18" customWidth="1"/>
    <col min="2" max="2" width="52.33203125" customWidth="1"/>
    <col min="3" max="4" width="18" customWidth="1"/>
    <col min="5" max="5" width="20.109375" customWidth="1"/>
  </cols>
  <sheetData>
    <row r="1" spans="1:4" ht="14.4" x14ac:dyDescent="0.3">
      <c r="A1" s="1" t="s">
        <v>0</v>
      </c>
      <c r="B1" s="2"/>
      <c r="C1" s="2"/>
      <c r="D1" s="3"/>
    </row>
    <row r="2" spans="1:4" ht="14.4" x14ac:dyDescent="0.3">
      <c r="A2" s="1" t="s">
        <v>1</v>
      </c>
      <c r="B2" s="2"/>
      <c r="C2" s="2"/>
      <c r="D2" s="3"/>
    </row>
    <row r="3" spans="1:4" ht="15" thickBot="1" x14ac:dyDescent="0.35">
      <c r="A3" s="4" t="s">
        <v>2</v>
      </c>
      <c r="B3" s="5"/>
      <c r="C3" s="5"/>
      <c r="D3" s="6"/>
    </row>
    <row r="4" spans="1:4" ht="21" x14ac:dyDescent="0.3">
      <c r="A4" s="7">
        <v>44166</v>
      </c>
      <c r="B4" s="8"/>
      <c r="C4" s="8"/>
      <c r="D4" s="9"/>
    </row>
    <row r="5" spans="1:4" ht="18" x14ac:dyDescent="0.3">
      <c r="A5" s="10" t="s">
        <v>3</v>
      </c>
      <c r="B5" s="10"/>
      <c r="C5" s="10"/>
      <c r="D5" s="11"/>
    </row>
    <row r="6" spans="1:4" ht="15.6" x14ac:dyDescent="0.3">
      <c r="A6" s="12" t="s">
        <v>4</v>
      </c>
      <c r="B6" s="12" t="s">
        <v>5</v>
      </c>
      <c r="C6" s="12" t="s">
        <v>6</v>
      </c>
      <c r="D6" s="13">
        <v>1200</v>
      </c>
    </row>
    <row r="7" spans="1:4" x14ac:dyDescent="0.3">
      <c r="A7" s="14">
        <v>44166</v>
      </c>
      <c r="B7" s="15" t="s">
        <v>7</v>
      </c>
      <c r="C7" s="16">
        <v>1008.76</v>
      </c>
      <c r="D7" s="17">
        <f t="shared" ref="D7:D23" si="0">D6-C7</f>
        <v>191.24</v>
      </c>
    </row>
    <row r="8" spans="1:4" x14ac:dyDescent="0.3">
      <c r="A8" s="14">
        <v>44167</v>
      </c>
      <c r="B8" s="15" t="s">
        <v>8</v>
      </c>
      <c r="C8" s="16">
        <v>8.99</v>
      </c>
      <c r="D8" s="17">
        <f t="shared" si="0"/>
        <v>182.25</v>
      </c>
    </row>
    <row r="9" spans="1:4" x14ac:dyDescent="0.3">
      <c r="A9" s="14">
        <v>44169</v>
      </c>
      <c r="B9" s="15" t="s">
        <v>9</v>
      </c>
      <c r="C9" s="16">
        <v>6</v>
      </c>
      <c r="D9" s="17">
        <f t="shared" si="0"/>
        <v>176.25</v>
      </c>
    </row>
    <row r="10" spans="1:4" x14ac:dyDescent="0.3">
      <c r="A10" s="14">
        <v>44169</v>
      </c>
      <c r="B10" s="15" t="s">
        <v>10</v>
      </c>
      <c r="C10" s="16">
        <v>22.97</v>
      </c>
      <c r="D10" s="17">
        <f t="shared" si="0"/>
        <v>153.28</v>
      </c>
    </row>
    <row r="11" spans="1:4" x14ac:dyDescent="0.3">
      <c r="A11" s="14">
        <v>44174</v>
      </c>
      <c r="B11" s="15" t="s">
        <v>11</v>
      </c>
      <c r="C11" s="16">
        <v>77.599999999999994</v>
      </c>
      <c r="D11" s="17">
        <f t="shared" si="0"/>
        <v>75.680000000000007</v>
      </c>
    </row>
    <row r="12" spans="1:4" x14ac:dyDescent="0.3">
      <c r="A12" s="14">
        <v>44176</v>
      </c>
      <c r="B12" s="15" t="s">
        <v>12</v>
      </c>
      <c r="C12" s="16">
        <v>20.39</v>
      </c>
      <c r="D12" s="17">
        <f t="shared" si="0"/>
        <v>55.290000000000006</v>
      </c>
    </row>
    <row r="13" spans="1:4" x14ac:dyDescent="0.3">
      <c r="A13" s="14">
        <v>44177</v>
      </c>
      <c r="B13" s="15" t="s">
        <v>9</v>
      </c>
      <c r="C13" s="16">
        <v>30</v>
      </c>
      <c r="D13" s="17">
        <f t="shared" si="0"/>
        <v>25.290000000000006</v>
      </c>
    </row>
    <row r="14" spans="1:4" x14ac:dyDescent="0.3">
      <c r="A14" s="14">
        <v>44178</v>
      </c>
      <c r="B14" s="15" t="s">
        <v>13</v>
      </c>
      <c r="C14" s="16">
        <v>18.52</v>
      </c>
      <c r="D14" s="17">
        <f t="shared" si="0"/>
        <v>6.7700000000000067</v>
      </c>
    </row>
    <row r="15" spans="1:4" x14ac:dyDescent="0.3">
      <c r="A15" s="14">
        <v>44179</v>
      </c>
      <c r="B15" s="15" t="s">
        <v>14</v>
      </c>
      <c r="C15" s="16">
        <v>33.11</v>
      </c>
      <c r="D15" s="17">
        <f t="shared" si="0"/>
        <v>-26.339999999999993</v>
      </c>
    </row>
    <row r="16" spans="1:4" x14ac:dyDescent="0.3">
      <c r="A16" s="14">
        <v>44181</v>
      </c>
      <c r="B16" s="15" t="s">
        <v>8</v>
      </c>
      <c r="C16" s="16">
        <v>8.99</v>
      </c>
      <c r="D16" s="17">
        <f t="shared" si="0"/>
        <v>-35.329999999999991</v>
      </c>
    </row>
    <row r="17" spans="1:4" x14ac:dyDescent="0.3">
      <c r="A17" s="14">
        <v>44182</v>
      </c>
      <c r="B17" s="15" t="s">
        <v>7</v>
      </c>
      <c r="C17" s="16">
        <v>927.03</v>
      </c>
      <c r="D17" s="17">
        <f t="shared" si="0"/>
        <v>-962.36</v>
      </c>
    </row>
    <row r="18" spans="1:4" x14ac:dyDescent="0.3">
      <c r="A18" s="14">
        <v>44182</v>
      </c>
      <c r="B18" s="15" t="s">
        <v>13</v>
      </c>
      <c r="C18" s="16">
        <v>34.21</v>
      </c>
      <c r="D18" s="17">
        <f t="shared" si="0"/>
        <v>-996.57</v>
      </c>
    </row>
    <row r="19" spans="1:4" x14ac:dyDescent="0.3">
      <c r="A19" s="14">
        <v>44186</v>
      </c>
      <c r="B19" s="15" t="s">
        <v>8</v>
      </c>
      <c r="C19" s="16">
        <v>19.89</v>
      </c>
      <c r="D19" s="17">
        <f t="shared" si="0"/>
        <v>-1016.46</v>
      </c>
    </row>
    <row r="20" spans="1:4" x14ac:dyDescent="0.3">
      <c r="A20" s="14">
        <v>44188</v>
      </c>
      <c r="B20" s="15" t="s">
        <v>13</v>
      </c>
      <c r="C20" s="16">
        <v>130.87</v>
      </c>
      <c r="D20" s="17">
        <f t="shared" si="0"/>
        <v>-1147.33</v>
      </c>
    </row>
    <row r="21" spans="1:4" x14ac:dyDescent="0.3">
      <c r="A21" s="14">
        <v>44189</v>
      </c>
      <c r="B21" s="15" t="s">
        <v>13</v>
      </c>
      <c r="C21" s="16">
        <v>34.71</v>
      </c>
      <c r="D21" s="17">
        <f t="shared" si="0"/>
        <v>-1182.04</v>
      </c>
    </row>
    <row r="22" spans="1:4" x14ac:dyDescent="0.3">
      <c r="A22" s="14">
        <v>44194</v>
      </c>
      <c r="B22" s="15" t="s">
        <v>8</v>
      </c>
      <c r="C22" s="16">
        <v>252.56</v>
      </c>
      <c r="D22" s="17">
        <f t="shared" si="0"/>
        <v>-1434.6</v>
      </c>
    </row>
    <row r="23" spans="1:4" x14ac:dyDescent="0.3">
      <c r="A23" s="14">
        <v>44196</v>
      </c>
      <c r="B23" s="15" t="s">
        <v>8</v>
      </c>
      <c r="C23" s="16">
        <v>48.77</v>
      </c>
      <c r="D23" s="17">
        <f t="shared" si="0"/>
        <v>-1483.37</v>
      </c>
    </row>
    <row r="24" spans="1:4" x14ac:dyDescent="0.3">
      <c r="A24" s="18"/>
      <c r="B24" s="19" t="s">
        <v>15</v>
      </c>
      <c r="C24" s="18">
        <f>SUM(C7:C23)</f>
        <v>2683.3699999999994</v>
      </c>
      <c r="D24" s="20">
        <f>D6-C24</f>
        <v>-1483.3699999999994</v>
      </c>
    </row>
    <row r="25" spans="1:4" ht="18" x14ac:dyDescent="0.3">
      <c r="A25" s="21" t="s">
        <v>16</v>
      </c>
      <c r="B25" s="22"/>
      <c r="C25" s="22"/>
      <c r="D25" s="23"/>
    </row>
    <row r="26" spans="1:4" ht="15.6" x14ac:dyDescent="0.3">
      <c r="A26" s="24" t="s">
        <v>4</v>
      </c>
      <c r="B26" s="24" t="s">
        <v>5</v>
      </c>
      <c r="C26" s="24" t="s">
        <v>6</v>
      </c>
      <c r="D26" s="25">
        <v>1000</v>
      </c>
    </row>
    <row r="27" spans="1:4" ht="15.6" x14ac:dyDescent="0.3">
      <c r="A27" s="26">
        <v>44166</v>
      </c>
      <c r="B27" s="27" t="s">
        <v>17</v>
      </c>
      <c r="C27" s="17">
        <v>50</v>
      </c>
      <c r="D27" s="28">
        <f t="shared" ref="D27:D38" si="1">D26-C27</f>
        <v>950</v>
      </c>
    </row>
    <row r="28" spans="1:4" ht="15.6" x14ac:dyDescent="0.3">
      <c r="A28" s="26">
        <v>44168</v>
      </c>
      <c r="B28" s="27" t="s">
        <v>17</v>
      </c>
      <c r="C28" s="17">
        <v>100</v>
      </c>
      <c r="D28" s="28">
        <f t="shared" si="1"/>
        <v>850</v>
      </c>
    </row>
    <row r="29" spans="1:4" ht="15.6" x14ac:dyDescent="0.3">
      <c r="A29" s="14">
        <v>44173</v>
      </c>
      <c r="B29" s="27" t="s">
        <v>17</v>
      </c>
      <c r="C29" s="16">
        <v>100</v>
      </c>
      <c r="D29" s="28">
        <f t="shared" si="1"/>
        <v>750</v>
      </c>
    </row>
    <row r="30" spans="1:4" ht="15.6" x14ac:dyDescent="0.3">
      <c r="A30" s="26">
        <v>44175</v>
      </c>
      <c r="B30" s="27" t="s">
        <v>17</v>
      </c>
      <c r="C30" s="17">
        <v>50</v>
      </c>
      <c r="D30" s="28">
        <f t="shared" si="1"/>
        <v>700</v>
      </c>
    </row>
    <row r="31" spans="1:4" ht="15.6" x14ac:dyDescent="0.3">
      <c r="A31" s="14">
        <v>44176</v>
      </c>
      <c r="B31" s="27" t="s">
        <v>17</v>
      </c>
      <c r="C31" s="16">
        <v>50</v>
      </c>
      <c r="D31" s="28">
        <f t="shared" si="1"/>
        <v>650</v>
      </c>
    </row>
    <row r="32" spans="1:4" ht="15.6" x14ac:dyDescent="0.3">
      <c r="A32" s="26">
        <v>44182</v>
      </c>
      <c r="B32" s="27" t="s">
        <v>17</v>
      </c>
      <c r="C32" s="17">
        <v>50</v>
      </c>
      <c r="D32" s="28">
        <f t="shared" si="1"/>
        <v>600</v>
      </c>
    </row>
    <row r="33" spans="1:4" ht="15.6" x14ac:dyDescent="0.3">
      <c r="A33" s="14">
        <v>44182</v>
      </c>
      <c r="B33" s="27" t="s">
        <v>17</v>
      </c>
      <c r="C33" s="16">
        <v>50</v>
      </c>
      <c r="D33" s="28">
        <f t="shared" si="1"/>
        <v>550</v>
      </c>
    </row>
    <row r="34" spans="1:4" ht="15.6" x14ac:dyDescent="0.3">
      <c r="A34" s="14">
        <v>44182</v>
      </c>
      <c r="B34" s="27" t="s">
        <v>17</v>
      </c>
      <c r="C34" s="16">
        <v>50</v>
      </c>
      <c r="D34" s="28">
        <f t="shared" si="1"/>
        <v>500</v>
      </c>
    </row>
    <row r="35" spans="1:4" ht="15.6" x14ac:dyDescent="0.3">
      <c r="A35" s="26">
        <v>44186</v>
      </c>
      <c r="B35" s="27" t="s">
        <v>17</v>
      </c>
      <c r="C35" s="17">
        <v>50</v>
      </c>
      <c r="D35" s="28">
        <f t="shared" si="1"/>
        <v>450</v>
      </c>
    </row>
    <row r="36" spans="1:4" ht="15.6" x14ac:dyDescent="0.3">
      <c r="A36" s="14">
        <v>44189</v>
      </c>
      <c r="B36" s="27" t="s">
        <v>17</v>
      </c>
      <c r="C36" s="16">
        <v>100</v>
      </c>
      <c r="D36" s="28">
        <f t="shared" si="1"/>
        <v>350</v>
      </c>
    </row>
    <row r="37" spans="1:4" ht="15.6" x14ac:dyDescent="0.3">
      <c r="A37" s="14">
        <v>44190</v>
      </c>
      <c r="B37" s="27" t="s">
        <v>17</v>
      </c>
      <c r="C37" s="16">
        <v>30</v>
      </c>
      <c r="D37" s="28">
        <f t="shared" si="1"/>
        <v>320</v>
      </c>
    </row>
    <row r="38" spans="1:4" ht="15.6" x14ac:dyDescent="0.3">
      <c r="A38" s="26">
        <v>44194</v>
      </c>
      <c r="B38" s="27" t="s">
        <v>17</v>
      </c>
      <c r="C38" s="17">
        <v>50</v>
      </c>
      <c r="D38" s="28">
        <f t="shared" si="1"/>
        <v>270</v>
      </c>
    </row>
    <row r="39" spans="1:4" x14ac:dyDescent="0.3">
      <c r="A39" s="29"/>
      <c r="B39" s="30" t="s">
        <v>15</v>
      </c>
      <c r="C39" s="31">
        <f>SUM(C27:C38)</f>
        <v>730</v>
      </c>
      <c r="D39" s="31">
        <f>D26-C39</f>
        <v>270</v>
      </c>
    </row>
    <row r="40" spans="1:4" ht="18" x14ac:dyDescent="0.3">
      <c r="A40" s="10" t="s">
        <v>18</v>
      </c>
      <c r="B40" s="10"/>
      <c r="C40" s="10"/>
      <c r="D40" s="11"/>
    </row>
    <row r="41" spans="1:4" ht="15.6" x14ac:dyDescent="0.3">
      <c r="A41" s="32" t="s">
        <v>4</v>
      </c>
      <c r="B41" s="32" t="s">
        <v>5</v>
      </c>
      <c r="C41" s="32" t="s">
        <v>6</v>
      </c>
      <c r="D41" s="33">
        <v>500</v>
      </c>
    </row>
    <row r="42" spans="1:4" x14ac:dyDescent="0.3">
      <c r="A42" s="14"/>
      <c r="B42" s="15"/>
      <c r="C42" s="16"/>
      <c r="D42" s="16">
        <f>D41-C42</f>
        <v>500</v>
      </c>
    </row>
    <row r="43" spans="1:4" x14ac:dyDescent="0.3">
      <c r="A43" s="14"/>
      <c r="B43" s="19" t="s">
        <v>15</v>
      </c>
      <c r="C43" s="16">
        <f>SUM(C42:C42)</f>
        <v>0</v>
      </c>
      <c r="D43" s="16">
        <f>D41-C43</f>
        <v>500</v>
      </c>
    </row>
    <row r="44" spans="1:4" ht="18" x14ac:dyDescent="0.3">
      <c r="A44" s="21" t="s">
        <v>19</v>
      </c>
      <c r="B44" s="22"/>
      <c r="C44" s="22"/>
      <c r="D44" s="23"/>
    </row>
    <row r="45" spans="1:4" ht="15.6" x14ac:dyDescent="0.3">
      <c r="A45" s="24" t="s">
        <v>4</v>
      </c>
      <c r="B45" s="24" t="s">
        <v>5</v>
      </c>
      <c r="C45" s="24" t="s">
        <v>6</v>
      </c>
      <c r="D45" s="25">
        <v>650</v>
      </c>
    </row>
    <row r="46" spans="1:4" x14ac:dyDescent="0.3">
      <c r="A46" s="14">
        <v>44138</v>
      </c>
      <c r="B46" s="15" t="s">
        <v>20</v>
      </c>
      <c r="C46" s="16">
        <v>110.37</v>
      </c>
      <c r="D46" s="17">
        <f t="shared" ref="D46:D59" si="2">D45-C46</f>
        <v>539.63</v>
      </c>
    </row>
    <row r="47" spans="1:4" x14ac:dyDescent="0.3">
      <c r="A47" s="14">
        <v>44168</v>
      </c>
      <c r="B47" s="15" t="s">
        <v>21</v>
      </c>
      <c r="C47" s="16">
        <v>77.87</v>
      </c>
      <c r="D47" s="17">
        <f t="shared" si="2"/>
        <v>461.76</v>
      </c>
    </row>
    <row r="48" spans="1:4" x14ac:dyDescent="0.3">
      <c r="A48" s="14">
        <v>44169</v>
      </c>
      <c r="B48" s="15" t="s">
        <v>22</v>
      </c>
      <c r="C48" s="16">
        <v>326</v>
      </c>
      <c r="D48" s="17">
        <f t="shared" si="2"/>
        <v>135.76</v>
      </c>
    </row>
    <row r="49" spans="1:4" x14ac:dyDescent="0.3">
      <c r="A49" s="14">
        <v>44174</v>
      </c>
      <c r="B49" s="15" t="s">
        <v>23</v>
      </c>
      <c r="C49" s="16">
        <v>50</v>
      </c>
      <c r="D49" s="17">
        <f t="shared" si="2"/>
        <v>85.759999999999991</v>
      </c>
    </row>
    <row r="50" spans="1:4" x14ac:dyDescent="0.3">
      <c r="A50" s="14">
        <v>44176</v>
      </c>
      <c r="B50" s="15" t="s">
        <v>24</v>
      </c>
      <c r="C50" s="16">
        <v>45.64</v>
      </c>
      <c r="D50" s="17">
        <f t="shared" si="2"/>
        <v>40.11999999999999</v>
      </c>
    </row>
    <row r="51" spans="1:4" x14ac:dyDescent="0.3">
      <c r="A51" s="14">
        <v>44183</v>
      </c>
      <c r="B51" s="15" t="s">
        <v>25</v>
      </c>
      <c r="C51" s="16">
        <v>75</v>
      </c>
      <c r="D51" s="17">
        <f t="shared" si="2"/>
        <v>-34.88000000000001</v>
      </c>
    </row>
    <row r="52" spans="1:4" x14ac:dyDescent="0.3">
      <c r="A52" s="14">
        <v>44183</v>
      </c>
      <c r="B52" s="15" t="s">
        <v>26</v>
      </c>
      <c r="C52" s="16">
        <v>95</v>
      </c>
      <c r="D52" s="17">
        <f t="shared" si="2"/>
        <v>-129.88</v>
      </c>
    </row>
    <row r="53" spans="1:4" x14ac:dyDescent="0.3">
      <c r="A53" s="14">
        <v>44183</v>
      </c>
      <c r="B53" s="15" t="s">
        <v>27</v>
      </c>
      <c r="C53" s="16">
        <v>140</v>
      </c>
      <c r="D53" s="17">
        <f t="shared" si="2"/>
        <v>-269.88</v>
      </c>
    </row>
    <row r="54" spans="1:4" x14ac:dyDescent="0.3">
      <c r="A54" s="14">
        <v>44183</v>
      </c>
      <c r="B54" s="15" t="s">
        <v>28</v>
      </c>
      <c r="C54" s="16">
        <v>179.88</v>
      </c>
      <c r="D54" s="17">
        <f t="shared" si="2"/>
        <v>-449.76</v>
      </c>
    </row>
    <row r="55" spans="1:4" x14ac:dyDescent="0.3">
      <c r="A55" s="14">
        <v>44183</v>
      </c>
      <c r="B55" s="15" t="s">
        <v>29</v>
      </c>
      <c r="C55" s="16">
        <v>310</v>
      </c>
      <c r="D55" s="17">
        <f t="shared" si="2"/>
        <v>-759.76</v>
      </c>
    </row>
    <row r="56" spans="1:4" x14ac:dyDescent="0.3">
      <c r="A56" s="14">
        <v>44183</v>
      </c>
      <c r="B56" s="15" t="s">
        <v>30</v>
      </c>
      <c r="C56" s="16">
        <v>17.600000000000001</v>
      </c>
      <c r="D56" s="17">
        <f t="shared" si="2"/>
        <v>-777.36</v>
      </c>
    </row>
    <row r="57" spans="1:4" x14ac:dyDescent="0.3">
      <c r="A57" s="14">
        <v>44184</v>
      </c>
      <c r="B57" s="15" t="s">
        <v>31</v>
      </c>
      <c r="C57" s="16">
        <v>140</v>
      </c>
      <c r="D57" s="17">
        <f t="shared" si="2"/>
        <v>-917.36</v>
      </c>
    </row>
    <row r="58" spans="1:4" x14ac:dyDescent="0.3">
      <c r="A58" s="14">
        <v>44193</v>
      </c>
      <c r="B58" s="15" t="s">
        <v>32</v>
      </c>
      <c r="C58" s="16">
        <v>130</v>
      </c>
      <c r="D58" s="17">
        <f t="shared" si="2"/>
        <v>-1047.3600000000001</v>
      </c>
    </row>
    <row r="59" spans="1:4" x14ac:dyDescent="0.3">
      <c r="A59" s="14">
        <v>44195</v>
      </c>
      <c r="B59" s="15" t="s">
        <v>33</v>
      </c>
      <c r="C59" s="16">
        <v>268.10000000000002</v>
      </c>
      <c r="D59" s="17">
        <f t="shared" si="2"/>
        <v>-1315.46</v>
      </c>
    </row>
    <row r="60" spans="1:4" x14ac:dyDescent="0.3">
      <c r="A60" s="14"/>
      <c r="B60" s="30"/>
      <c r="C60" s="34">
        <f>SUM(C46:C59)</f>
        <v>1965.46</v>
      </c>
      <c r="D60" s="35">
        <f>D45-C60</f>
        <v>-1315.46</v>
      </c>
    </row>
    <row r="61" spans="1:4" ht="18" x14ac:dyDescent="0.3">
      <c r="A61" s="10" t="s">
        <v>34</v>
      </c>
      <c r="B61" s="10"/>
      <c r="C61" s="10"/>
      <c r="D61" s="11"/>
    </row>
    <row r="62" spans="1:4" ht="15.6" x14ac:dyDescent="0.3">
      <c r="A62" s="32" t="s">
        <v>4</v>
      </c>
      <c r="B62" s="32" t="s">
        <v>5</v>
      </c>
      <c r="C62" s="32" t="s">
        <v>6</v>
      </c>
      <c r="D62" s="33">
        <v>600</v>
      </c>
    </row>
    <row r="63" spans="1:4" x14ac:dyDescent="0.3">
      <c r="A63" s="14">
        <v>44167</v>
      </c>
      <c r="B63" s="15" t="s">
        <v>35</v>
      </c>
      <c r="C63" s="16">
        <v>40</v>
      </c>
      <c r="D63" s="16">
        <f>D62-C63</f>
        <v>560</v>
      </c>
    </row>
    <row r="64" spans="1:4" x14ac:dyDescent="0.3">
      <c r="A64" s="14">
        <v>44169</v>
      </c>
      <c r="B64" s="15" t="s">
        <v>36</v>
      </c>
      <c r="C64" s="16">
        <v>100</v>
      </c>
      <c r="D64" s="16">
        <f>D63-C64</f>
        <v>460</v>
      </c>
    </row>
    <row r="65" spans="1:5" x14ac:dyDescent="0.3">
      <c r="A65" s="14">
        <v>44172</v>
      </c>
      <c r="B65" s="15" t="s">
        <v>37</v>
      </c>
      <c r="C65" s="16">
        <v>750</v>
      </c>
      <c r="D65" s="16">
        <f>D64-C65</f>
        <v>-290</v>
      </c>
    </row>
    <row r="66" spans="1:5" x14ac:dyDescent="0.3">
      <c r="A66" s="14">
        <v>44176</v>
      </c>
      <c r="B66" s="15" t="s">
        <v>38</v>
      </c>
      <c r="C66" s="16">
        <v>50</v>
      </c>
      <c r="D66" s="16">
        <f>D65-C66</f>
        <v>-340</v>
      </c>
    </row>
    <row r="67" spans="1:5" x14ac:dyDescent="0.3">
      <c r="A67" s="14">
        <v>44177</v>
      </c>
      <c r="B67" s="15" t="s">
        <v>35</v>
      </c>
      <c r="C67" s="16">
        <v>20</v>
      </c>
      <c r="D67" s="16">
        <f>D66-C67</f>
        <v>-360</v>
      </c>
    </row>
    <row r="68" spans="1:5" x14ac:dyDescent="0.3">
      <c r="A68" s="36"/>
      <c r="B68" s="37" t="s">
        <v>15</v>
      </c>
      <c r="C68" s="38">
        <f>SUM(C63:C67)</f>
        <v>960</v>
      </c>
      <c r="D68" s="16">
        <f>D62-C68</f>
        <v>-360</v>
      </c>
    </row>
    <row r="69" spans="1:5" ht="18" x14ac:dyDescent="0.3">
      <c r="A69" s="22" t="s">
        <v>39</v>
      </c>
      <c r="B69" s="22"/>
      <c r="C69" s="22"/>
      <c r="D69" s="39"/>
    </row>
    <row r="70" spans="1:5" ht="15.6" x14ac:dyDescent="0.3">
      <c r="A70" s="24" t="s">
        <v>4</v>
      </c>
      <c r="B70" s="24" t="s">
        <v>5</v>
      </c>
      <c r="C70" s="24" t="s">
        <v>6</v>
      </c>
      <c r="D70" s="40">
        <v>750</v>
      </c>
    </row>
    <row r="71" spans="1:5" x14ac:dyDescent="0.3">
      <c r="A71" s="14">
        <v>44166</v>
      </c>
      <c r="B71" s="15" t="s">
        <v>40</v>
      </c>
      <c r="C71" s="16">
        <v>13.93</v>
      </c>
      <c r="D71" s="16">
        <f t="shared" ref="D71:D72" si="3">D70-C71</f>
        <v>736.07</v>
      </c>
    </row>
    <row r="72" spans="1:5" x14ac:dyDescent="0.3">
      <c r="A72" s="14">
        <v>44561</v>
      </c>
      <c r="B72" s="15" t="s">
        <v>41</v>
      </c>
      <c r="C72" s="16">
        <v>10</v>
      </c>
      <c r="D72" s="16">
        <f t="shared" si="3"/>
        <v>726.07</v>
      </c>
    </row>
    <row r="73" spans="1:5" x14ac:dyDescent="0.3">
      <c r="A73" s="29"/>
      <c r="B73" s="30" t="s">
        <v>15</v>
      </c>
      <c r="C73" s="34">
        <f>SUM(C71:C72)</f>
        <v>23.93</v>
      </c>
      <c r="D73" s="35">
        <f>D70-C73</f>
        <v>726.07</v>
      </c>
    </row>
    <row r="74" spans="1:5" ht="15" thickBot="1" x14ac:dyDescent="0.35">
      <c r="A74" s="41"/>
      <c r="B74" s="42"/>
      <c r="C74" s="42"/>
      <c r="D74" s="43"/>
    </row>
    <row r="75" spans="1:5" ht="21" x14ac:dyDescent="0.3">
      <c r="A75" s="44">
        <v>44166</v>
      </c>
      <c r="B75" s="45"/>
      <c r="C75" s="45"/>
      <c r="D75" s="45"/>
      <c r="E75" s="46"/>
    </row>
    <row r="76" spans="1:5" x14ac:dyDescent="0.3">
      <c r="A76" s="47" t="s">
        <v>42</v>
      </c>
      <c r="B76" s="47" t="s">
        <v>5</v>
      </c>
      <c r="C76" s="48" t="s">
        <v>43</v>
      </c>
      <c r="D76" s="48" t="s">
        <v>44</v>
      </c>
      <c r="E76" s="48" t="s">
        <v>45</v>
      </c>
    </row>
    <row r="77" spans="1:5" ht="14.4" x14ac:dyDescent="0.3">
      <c r="A77" s="49">
        <v>44165</v>
      </c>
      <c r="B77" s="50" t="s">
        <v>46</v>
      </c>
      <c r="C77" s="51">
        <v>0</v>
      </c>
      <c r="D77" s="51"/>
      <c r="E77" s="51">
        <v>1419.69</v>
      </c>
    </row>
    <row r="78" spans="1:5" ht="14.4" x14ac:dyDescent="0.3">
      <c r="A78" s="49">
        <v>44167</v>
      </c>
      <c r="B78" s="50" t="s">
        <v>47</v>
      </c>
      <c r="C78" s="51">
        <v>315</v>
      </c>
      <c r="D78" s="51"/>
      <c r="E78" s="51">
        <f>E77+C78-D78</f>
        <v>1734.69</v>
      </c>
    </row>
    <row r="79" spans="1:5" ht="14.4" x14ac:dyDescent="0.3">
      <c r="A79" s="52">
        <v>44169</v>
      </c>
      <c r="B79" s="53" t="s">
        <v>47</v>
      </c>
      <c r="C79" s="54">
        <v>350</v>
      </c>
      <c r="D79" s="54"/>
      <c r="E79" s="51">
        <f t="shared" ref="E79:E91" si="4">E78+C79-D79</f>
        <v>2084.69</v>
      </c>
    </row>
    <row r="80" spans="1:5" ht="14.4" x14ac:dyDescent="0.3">
      <c r="A80" s="52">
        <v>44170</v>
      </c>
      <c r="B80" s="55" t="s">
        <v>47</v>
      </c>
      <c r="C80" s="54">
        <v>434</v>
      </c>
      <c r="D80" s="54"/>
      <c r="E80" s="51">
        <f t="shared" si="4"/>
        <v>2518.69</v>
      </c>
    </row>
    <row r="81" spans="1:5" ht="14.4" x14ac:dyDescent="0.3">
      <c r="A81" s="52">
        <v>44174</v>
      </c>
      <c r="B81" s="53" t="s">
        <v>48</v>
      </c>
      <c r="C81" s="54">
        <v>700</v>
      </c>
      <c r="D81" s="54"/>
      <c r="E81" s="51">
        <f t="shared" si="4"/>
        <v>3218.69</v>
      </c>
    </row>
    <row r="82" spans="1:5" ht="14.4" x14ac:dyDescent="0.3">
      <c r="A82" s="52">
        <v>44174</v>
      </c>
      <c r="B82" s="53" t="s">
        <v>49</v>
      </c>
      <c r="C82" s="54">
        <v>304</v>
      </c>
      <c r="D82" s="54"/>
      <c r="E82" s="51">
        <f t="shared" si="4"/>
        <v>3522.69</v>
      </c>
    </row>
    <row r="83" spans="1:5" ht="14.4" x14ac:dyDescent="0.3">
      <c r="A83" s="52">
        <v>44175</v>
      </c>
      <c r="B83" s="53" t="s">
        <v>50</v>
      </c>
      <c r="C83" s="54">
        <v>70</v>
      </c>
      <c r="D83" s="54"/>
      <c r="E83" s="51">
        <f t="shared" si="4"/>
        <v>3592.69</v>
      </c>
    </row>
    <row r="84" spans="1:5" ht="14.4" x14ac:dyDescent="0.3">
      <c r="A84" s="52">
        <v>44177</v>
      </c>
      <c r="B84" s="53" t="s">
        <v>47</v>
      </c>
      <c r="C84" s="54">
        <v>420</v>
      </c>
      <c r="D84" s="54"/>
      <c r="E84" s="51">
        <f t="shared" si="4"/>
        <v>4012.69</v>
      </c>
    </row>
    <row r="85" spans="1:5" ht="14.4" x14ac:dyDescent="0.3">
      <c r="A85" s="52">
        <v>44180</v>
      </c>
      <c r="B85" s="53" t="s">
        <v>51</v>
      </c>
      <c r="C85" s="54">
        <v>960</v>
      </c>
      <c r="D85" s="54"/>
      <c r="E85" s="51">
        <f t="shared" si="4"/>
        <v>4972.6900000000005</v>
      </c>
    </row>
    <row r="86" spans="1:5" ht="14.4" x14ac:dyDescent="0.3">
      <c r="A86" s="52">
        <v>44184</v>
      </c>
      <c r="B86" s="53" t="s">
        <v>47</v>
      </c>
      <c r="C86" s="54">
        <v>432</v>
      </c>
      <c r="D86" s="54"/>
      <c r="E86" s="51">
        <f t="shared" si="4"/>
        <v>5404.6900000000005</v>
      </c>
    </row>
    <row r="87" spans="1:5" ht="14.4" x14ac:dyDescent="0.3">
      <c r="A87" s="52">
        <v>44187</v>
      </c>
      <c r="B87" s="53" t="s">
        <v>47</v>
      </c>
      <c r="C87" s="54">
        <v>590</v>
      </c>
      <c r="D87" s="54"/>
      <c r="E87" s="51">
        <f t="shared" si="4"/>
        <v>5994.6900000000005</v>
      </c>
    </row>
    <row r="88" spans="1:5" ht="14.4" x14ac:dyDescent="0.3">
      <c r="A88" s="52">
        <v>44188</v>
      </c>
      <c r="B88" s="52" t="s">
        <v>47</v>
      </c>
      <c r="C88" s="54">
        <v>386</v>
      </c>
      <c r="D88" s="54"/>
      <c r="E88" s="51">
        <f t="shared" si="4"/>
        <v>6380.6900000000005</v>
      </c>
    </row>
    <row r="89" spans="1:5" ht="14.4" x14ac:dyDescent="0.3">
      <c r="A89" s="52">
        <v>44189</v>
      </c>
      <c r="B89" s="53" t="s">
        <v>47</v>
      </c>
      <c r="C89" s="54">
        <v>490</v>
      </c>
      <c r="D89" s="54"/>
      <c r="E89" s="51">
        <f t="shared" si="4"/>
        <v>6870.6900000000005</v>
      </c>
    </row>
    <row r="90" spans="1:5" ht="14.4" x14ac:dyDescent="0.3">
      <c r="A90" s="52">
        <v>44191</v>
      </c>
      <c r="B90" s="53" t="s">
        <v>47</v>
      </c>
      <c r="C90" s="54">
        <v>406</v>
      </c>
      <c r="D90" s="54"/>
      <c r="E90" s="51">
        <f t="shared" si="4"/>
        <v>7276.6900000000005</v>
      </c>
    </row>
    <row r="91" spans="1:5" ht="14.4" x14ac:dyDescent="0.3">
      <c r="A91" s="52">
        <v>44195</v>
      </c>
      <c r="B91" s="53" t="s">
        <v>49</v>
      </c>
      <c r="C91" s="54">
        <v>326</v>
      </c>
      <c r="D91" s="54"/>
      <c r="E91" s="51">
        <f t="shared" si="4"/>
        <v>7602.6900000000005</v>
      </c>
    </row>
    <row r="92" spans="1:5" ht="14.4" x14ac:dyDescent="0.3">
      <c r="A92" s="56">
        <v>30</v>
      </c>
      <c r="B92" s="56" t="s">
        <v>3</v>
      </c>
      <c r="C92" s="57"/>
      <c r="D92" s="57">
        <v>2683.3699999999994</v>
      </c>
      <c r="E92" s="57">
        <f>E91+C92-D92</f>
        <v>4919.3200000000015</v>
      </c>
    </row>
    <row r="93" spans="1:5" ht="14.4" x14ac:dyDescent="0.3">
      <c r="A93" s="58">
        <v>30</v>
      </c>
      <c r="B93" s="59" t="s">
        <v>16</v>
      </c>
      <c r="C93" s="60"/>
      <c r="D93" s="60">
        <v>730</v>
      </c>
      <c r="E93" s="61">
        <f t="shared" ref="E93:E97" si="5">E92-D93</f>
        <v>4189.3200000000015</v>
      </c>
    </row>
    <row r="94" spans="1:5" ht="14.4" x14ac:dyDescent="0.3">
      <c r="A94" s="56">
        <v>30</v>
      </c>
      <c r="B94" s="56" t="s">
        <v>18</v>
      </c>
      <c r="C94" s="57"/>
      <c r="D94" s="57">
        <v>0</v>
      </c>
      <c r="E94" s="57">
        <f t="shared" si="5"/>
        <v>4189.3200000000015</v>
      </c>
    </row>
    <row r="95" spans="1:5" ht="14.4" x14ac:dyDescent="0.3">
      <c r="A95" s="58">
        <v>30</v>
      </c>
      <c r="B95" s="59" t="s">
        <v>52</v>
      </c>
      <c r="C95" s="60"/>
      <c r="D95" s="60">
        <v>1965.46</v>
      </c>
      <c r="E95" s="61">
        <f t="shared" si="5"/>
        <v>2223.8600000000015</v>
      </c>
    </row>
    <row r="96" spans="1:5" ht="14.4" x14ac:dyDescent="0.3">
      <c r="A96" s="56">
        <v>30</v>
      </c>
      <c r="B96" s="56" t="s">
        <v>34</v>
      </c>
      <c r="C96" s="57"/>
      <c r="D96" s="57">
        <v>960</v>
      </c>
      <c r="E96" s="57">
        <f t="shared" si="5"/>
        <v>1263.8600000000015</v>
      </c>
    </row>
    <row r="97" spans="1:7" ht="14.4" x14ac:dyDescent="0.3">
      <c r="A97" s="58">
        <v>30</v>
      </c>
      <c r="B97" s="59" t="s">
        <v>39</v>
      </c>
      <c r="C97" s="60"/>
      <c r="D97" s="60">
        <v>23.93</v>
      </c>
      <c r="E97" s="61">
        <f t="shared" si="5"/>
        <v>1239.9300000000014</v>
      </c>
    </row>
    <row r="98" spans="1:7" ht="14.4" x14ac:dyDescent="0.3">
      <c r="A98" s="62" t="s">
        <v>53</v>
      </c>
      <c r="B98" s="63"/>
      <c r="C98" s="64">
        <f>SUM(C77:C97)</f>
        <v>6183</v>
      </c>
      <c r="D98" s="64">
        <f>SUM(D79:D97)</f>
        <v>6362.76</v>
      </c>
      <c r="E98" s="51">
        <f>C98-D98</f>
        <v>-179.76000000000022</v>
      </c>
    </row>
    <row r="99" spans="1:7" ht="15" thickBot="1" x14ac:dyDescent="0.35">
      <c r="A99" s="42"/>
      <c r="B99" s="42"/>
      <c r="C99" s="42"/>
      <c r="D99" s="42"/>
    </row>
    <row r="100" spans="1:7" ht="15" thickBot="1" x14ac:dyDescent="0.35">
      <c r="A100" s="65" t="s">
        <v>54</v>
      </c>
      <c r="B100" s="66"/>
      <c r="C100" s="67"/>
      <c r="D100" s="67"/>
      <c r="E100" s="68"/>
      <c r="F100" s="69"/>
      <c r="G100" s="69"/>
    </row>
    <row r="101" spans="1:7" ht="14.4" thickBot="1" x14ac:dyDescent="0.35">
      <c r="A101" s="70" t="s">
        <v>55</v>
      </c>
      <c r="B101" s="71" t="s">
        <v>56</v>
      </c>
      <c r="C101" s="72" t="s">
        <v>57</v>
      </c>
      <c r="D101" s="72" t="s">
        <v>58</v>
      </c>
      <c r="E101" s="73" t="s">
        <v>59</v>
      </c>
      <c r="F101" s="69"/>
      <c r="G101" s="69"/>
    </row>
    <row r="102" spans="1:7" x14ac:dyDescent="0.3">
      <c r="A102" s="74"/>
      <c r="B102" s="75" t="s">
        <v>60</v>
      </c>
      <c r="C102" s="76"/>
      <c r="D102" s="77"/>
      <c r="E102" s="78">
        <v>50519.6</v>
      </c>
      <c r="F102" s="79"/>
      <c r="G102" s="69"/>
    </row>
    <row r="103" spans="1:7" x14ac:dyDescent="0.3">
      <c r="A103" s="74" t="s">
        <v>61</v>
      </c>
      <c r="B103" s="75" t="s">
        <v>62</v>
      </c>
      <c r="C103" s="76">
        <v>1000</v>
      </c>
      <c r="D103" s="77">
        <v>0</v>
      </c>
      <c r="E103" s="80">
        <f>E102+C103-D103</f>
        <v>51519.6</v>
      </c>
      <c r="F103" s="79"/>
      <c r="G103" s="69"/>
    </row>
    <row r="104" spans="1:7" x14ac:dyDescent="0.3">
      <c r="A104" s="74" t="s">
        <v>61</v>
      </c>
      <c r="B104" s="75" t="s">
        <v>62</v>
      </c>
      <c r="C104" s="76">
        <v>1000</v>
      </c>
      <c r="D104" s="77">
        <v>0</v>
      </c>
      <c r="E104" s="80">
        <f t="shared" ref="E104:E162" si="6">E103+C104-D104</f>
        <v>52519.6</v>
      </c>
      <c r="F104" s="79"/>
      <c r="G104" s="69"/>
    </row>
    <row r="105" spans="1:7" x14ac:dyDescent="0.3">
      <c r="A105" s="74" t="s">
        <v>61</v>
      </c>
      <c r="B105" s="75" t="s">
        <v>63</v>
      </c>
      <c r="C105" s="76">
        <v>3219.6</v>
      </c>
      <c r="D105" s="77">
        <v>0</v>
      </c>
      <c r="E105" s="80">
        <f t="shared" si="6"/>
        <v>55739.199999999997</v>
      </c>
      <c r="F105" s="79"/>
      <c r="G105" s="69"/>
    </row>
    <row r="106" spans="1:7" x14ac:dyDescent="0.3">
      <c r="A106" s="74" t="s">
        <v>61</v>
      </c>
      <c r="B106" s="75" t="s">
        <v>64</v>
      </c>
      <c r="C106" s="76">
        <v>60</v>
      </c>
      <c r="D106" s="77">
        <v>0</v>
      </c>
      <c r="E106" s="80">
        <f t="shared" si="6"/>
        <v>55799.199999999997</v>
      </c>
      <c r="F106" s="79"/>
      <c r="G106" s="69"/>
    </row>
    <row r="107" spans="1:7" x14ac:dyDescent="0.3">
      <c r="A107" s="74" t="s">
        <v>61</v>
      </c>
      <c r="B107" s="75" t="s">
        <v>65</v>
      </c>
      <c r="C107" s="76">
        <v>0</v>
      </c>
      <c r="D107" s="77">
        <v>2950</v>
      </c>
      <c r="E107" s="80">
        <f t="shared" si="6"/>
        <v>52849.2</v>
      </c>
      <c r="F107" s="79"/>
      <c r="G107" s="69"/>
    </row>
    <row r="108" spans="1:7" x14ac:dyDescent="0.3">
      <c r="A108" s="74" t="s">
        <v>66</v>
      </c>
      <c r="B108" s="75" t="s">
        <v>67</v>
      </c>
      <c r="C108" s="76">
        <v>2000</v>
      </c>
      <c r="D108" s="77">
        <v>0</v>
      </c>
      <c r="E108" s="80">
        <f t="shared" si="6"/>
        <v>54849.2</v>
      </c>
      <c r="F108" s="79"/>
      <c r="G108" s="69"/>
    </row>
    <row r="109" spans="1:7" x14ac:dyDescent="0.3">
      <c r="A109" s="74" t="s">
        <v>68</v>
      </c>
      <c r="B109" s="75" t="s">
        <v>69</v>
      </c>
      <c r="C109" s="76">
        <v>30</v>
      </c>
      <c r="D109" s="77">
        <v>0</v>
      </c>
      <c r="E109" s="80">
        <f t="shared" si="6"/>
        <v>54879.199999999997</v>
      </c>
      <c r="F109" s="79"/>
      <c r="G109" s="69"/>
    </row>
    <row r="110" spans="1:7" x14ac:dyDescent="0.3">
      <c r="A110" s="74" t="s">
        <v>70</v>
      </c>
      <c r="B110" s="75" t="s">
        <v>71</v>
      </c>
      <c r="C110" s="76">
        <v>3500</v>
      </c>
      <c r="D110" s="77">
        <v>0</v>
      </c>
      <c r="E110" s="80">
        <f t="shared" si="6"/>
        <v>58379.199999999997</v>
      </c>
      <c r="F110" s="79"/>
      <c r="G110" s="69"/>
    </row>
    <row r="111" spans="1:7" x14ac:dyDescent="0.3">
      <c r="A111" s="74" t="s">
        <v>70</v>
      </c>
      <c r="B111" s="75" t="s">
        <v>72</v>
      </c>
      <c r="C111" s="76">
        <v>20</v>
      </c>
      <c r="D111" s="77">
        <v>0</v>
      </c>
      <c r="E111" s="80">
        <f t="shared" si="6"/>
        <v>58399.199999999997</v>
      </c>
      <c r="F111" s="79"/>
      <c r="G111" s="69"/>
    </row>
    <row r="112" spans="1:7" x14ac:dyDescent="0.3">
      <c r="A112" s="74" t="s">
        <v>70</v>
      </c>
      <c r="B112" s="75" t="s">
        <v>73</v>
      </c>
      <c r="C112" s="76">
        <v>1400</v>
      </c>
      <c r="D112" s="77">
        <v>0</v>
      </c>
      <c r="E112" s="80">
        <f t="shared" si="6"/>
        <v>59799.199999999997</v>
      </c>
      <c r="F112" s="79"/>
      <c r="G112" s="69"/>
    </row>
    <row r="113" spans="1:7" x14ac:dyDescent="0.3">
      <c r="A113" s="74" t="s">
        <v>70</v>
      </c>
      <c r="B113" s="75" t="s">
        <v>74</v>
      </c>
      <c r="C113" s="76">
        <v>500</v>
      </c>
      <c r="D113" s="77">
        <v>0</v>
      </c>
      <c r="E113" s="80">
        <f t="shared" si="6"/>
        <v>60299.199999999997</v>
      </c>
      <c r="F113" s="79"/>
      <c r="G113" s="69"/>
    </row>
    <row r="114" spans="1:7" x14ac:dyDescent="0.3">
      <c r="A114" s="74" t="s">
        <v>70</v>
      </c>
      <c r="B114" s="75" t="s">
        <v>75</v>
      </c>
      <c r="C114" s="76">
        <v>200</v>
      </c>
      <c r="D114" s="77">
        <v>0</v>
      </c>
      <c r="E114" s="80">
        <f t="shared" si="6"/>
        <v>60499.199999999997</v>
      </c>
      <c r="F114" s="79"/>
      <c r="G114" s="69"/>
    </row>
    <row r="115" spans="1:7" x14ac:dyDescent="0.3">
      <c r="A115" s="74" t="s">
        <v>70</v>
      </c>
      <c r="B115" s="75" t="s">
        <v>76</v>
      </c>
      <c r="C115" s="76">
        <v>0</v>
      </c>
      <c r="D115" s="77">
        <v>1235.94</v>
      </c>
      <c r="E115" s="80">
        <f t="shared" si="6"/>
        <v>59263.259999999995</v>
      </c>
      <c r="F115" s="79"/>
      <c r="G115" s="69"/>
    </row>
    <row r="116" spans="1:7" x14ac:dyDescent="0.3">
      <c r="A116" s="74" t="s">
        <v>70</v>
      </c>
      <c r="B116" s="75" t="s">
        <v>77</v>
      </c>
      <c r="C116" s="76">
        <v>0</v>
      </c>
      <c r="D116" s="77">
        <v>1910.68</v>
      </c>
      <c r="E116" s="80">
        <f t="shared" si="6"/>
        <v>57352.579999999994</v>
      </c>
      <c r="F116" s="79"/>
      <c r="G116" s="69"/>
    </row>
    <row r="117" spans="1:7" x14ac:dyDescent="0.3">
      <c r="A117" s="74" t="s">
        <v>70</v>
      </c>
      <c r="B117" s="75" t="s">
        <v>78</v>
      </c>
      <c r="C117" s="76">
        <v>0</v>
      </c>
      <c r="D117" s="77">
        <v>1696.65</v>
      </c>
      <c r="E117" s="80">
        <f t="shared" si="6"/>
        <v>55655.929999999993</v>
      </c>
      <c r="F117" s="79"/>
      <c r="G117" s="69"/>
    </row>
    <row r="118" spans="1:7" x14ac:dyDescent="0.3">
      <c r="A118" s="74" t="s">
        <v>79</v>
      </c>
      <c r="B118" s="75" t="s">
        <v>80</v>
      </c>
      <c r="C118" s="76">
        <v>0</v>
      </c>
      <c r="D118" s="77">
        <v>52</v>
      </c>
      <c r="E118" s="80">
        <f t="shared" si="6"/>
        <v>55603.929999999993</v>
      </c>
      <c r="F118" s="79"/>
      <c r="G118" s="69"/>
    </row>
    <row r="119" spans="1:7" x14ac:dyDescent="0.3">
      <c r="A119" s="74" t="s">
        <v>81</v>
      </c>
      <c r="B119" s="75" t="s">
        <v>62</v>
      </c>
      <c r="C119" s="76">
        <v>300</v>
      </c>
      <c r="D119" s="77">
        <v>0</v>
      </c>
      <c r="E119" s="80">
        <f t="shared" si="6"/>
        <v>55903.929999999993</v>
      </c>
      <c r="F119" s="79"/>
      <c r="G119" s="69"/>
    </row>
    <row r="120" spans="1:7" x14ac:dyDescent="0.3">
      <c r="A120" s="74" t="s">
        <v>81</v>
      </c>
      <c r="B120" s="75" t="s">
        <v>82</v>
      </c>
      <c r="C120" s="76">
        <v>50</v>
      </c>
      <c r="D120" s="77">
        <v>0</v>
      </c>
      <c r="E120" s="80">
        <f t="shared" si="6"/>
        <v>55953.929999999993</v>
      </c>
      <c r="F120" s="79"/>
      <c r="G120" s="69"/>
    </row>
    <row r="121" spans="1:7" x14ac:dyDescent="0.3">
      <c r="A121" s="74" t="s">
        <v>81</v>
      </c>
      <c r="B121" s="75" t="s">
        <v>83</v>
      </c>
      <c r="C121" s="76">
        <v>50</v>
      </c>
      <c r="D121" s="77">
        <v>0</v>
      </c>
      <c r="E121" s="80">
        <f t="shared" si="6"/>
        <v>56003.929999999993</v>
      </c>
      <c r="F121" s="79"/>
      <c r="G121" s="69"/>
    </row>
    <row r="122" spans="1:7" x14ac:dyDescent="0.3">
      <c r="A122" s="74" t="s">
        <v>81</v>
      </c>
      <c r="B122" s="75" t="s">
        <v>84</v>
      </c>
      <c r="C122" s="76">
        <v>0</v>
      </c>
      <c r="D122" s="77">
        <v>50000</v>
      </c>
      <c r="E122" s="80">
        <f t="shared" si="6"/>
        <v>6003.929999999993</v>
      </c>
      <c r="F122" s="79"/>
      <c r="G122" s="69"/>
    </row>
    <row r="123" spans="1:7" x14ac:dyDescent="0.3">
      <c r="A123" s="74" t="s">
        <v>81</v>
      </c>
      <c r="B123" s="75" t="s">
        <v>85</v>
      </c>
      <c r="C123" s="76">
        <v>0</v>
      </c>
      <c r="D123" s="77">
        <v>10.45</v>
      </c>
      <c r="E123" s="80">
        <f t="shared" si="6"/>
        <v>5993.4799999999932</v>
      </c>
      <c r="F123" s="79"/>
      <c r="G123" s="69"/>
    </row>
    <row r="124" spans="1:7" x14ac:dyDescent="0.3">
      <c r="A124" s="74" t="s">
        <v>86</v>
      </c>
      <c r="B124" s="75" t="s">
        <v>87</v>
      </c>
      <c r="C124" s="76">
        <v>150</v>
      </c>
      <c r="D124" s="77">
        <v>0</v>
      </c>
      <c r="E124" s="80">
        <f>E123+C124-D124</f>
        <v>6143.4799999999932</v>
      </c>
      <c r="F124" s="79"/>
      <c r="G124" s="69"/>
    </row>
    <row r="125" spans="1:7" x14ac:dyDescent="0.3">
      <c r="A125" s="74" t="s">
        <v>86</v>
      </c>
      <c r="B125" s="75" t="s">
        <v>88</v>
      </c>
      <c r="C125" s="76">
        <v>100</v>
      </c>
      <c r="D125" s="77">
        <v>0</v>
      </c>
      <c r="E125" s="80">
        <f t="shared" si="6"/>
        <v>6243.4799999999932</v>
      </c>
      <c r="F125" s="79"/>
      <c r="G125" s="69"/>
    </row>
    <row r="126" spans="1:7" x14ac:dyDescent="0.3">
      <c r="A126" s="74" t="s">
        <v>86</v>
      </c>
      <c r="B126" s="75" t="s">
        <v>89</v>
      </c>
      <c r="C126" s="76">
        <v>50</v>
      </c>
      <c r="D126" s="77">
        <v>0</v>
      </c>
      <c r="E126" s="80">
        <f t="shared" si="6"/>
        <v>6293.4799999999932</v>
      </c>
      <c r="F126" s="79"/>
      <c r="G126" s="69"/>
    </row>
    <row r="127" spans="1:7" x14ac:dyDescent="0.3">
      <c r="A127" s="74" t="s">
        <v>86</v>
      </c>
      <c r="B127" s="75" t="s">
        <v>90</v>
      </c>
      <c r="C127" s="76">
        <v>100</v>
      </c>
      <c r="D127" s="77">
        <v>0</v>
      </c>
      <c r="E127" s="80">
        <f t="shared" si="6"/>
        <v>6393.4799999999932</v>
      </c>
      <c r="F127" s="79"/>
      <c r="G127" s="69"/>
    </row>
    <row r="128" spans="1:7" x14ac:dyDescent="0.3">
      <c r="A128" s="74" t="s">
        <v>86</v>
      </c>
      <c r="B128" s="75" t="s">
        <v>91</v>
      </c>
      <c r="C128" s="76">
        <v>100</v>
      </c>
      <c r="D128" s="77">
        <v>0</v>
      </c>
      <c r="E128" s="80">
        <f t="shared" si="6"/>
        <v>6493.4799999999932</v>
      </c>
      <c r="F128" s="79"/>
      <c r="G128" s="69"/>
    </row>
    <row r="129" spans="1:7" x14ac:dyDescent="0.3">
      <c r="A129" s="74" t="s">
        <v>86</v>
      </c>
      <c r="B129" s="75" t="s">
        <v>92</v>
      </c>
      <c r="C129" s="76">
        <v>8000</v>
      </c>
      <c r="D129" s="77">
        <v>0</v>
      </c>
      <c r="E129" s="80">
        <f t="shared" si="6"/>
        <v>14493.479999999992</v>
      </c>
      <c r="F129" s="79"/>
      <c r="G129" s="69"/>
    </row>
    <row r="130" spans="1:7" x14ac:dyDescent="0.3">
      <c r="A130" s="74" t="s">
        <v>93</v>
      </c>
      <c r="B130" s="75" t="s">
        <v>62</v>
      </c>
      <c r="C130" s="76">
        <v>500</v>
      </c>
      <c r="D130" s="77">
        <v>0</v>
      </c>
      <c r="E130" s="80">
        <f t="shared" si="6"/>
        <v>14993.479999999992</v>
      </c>
      <c r="F130" s="79"/>
      <c r="G130" s="69"/>
    </row>
    <row r="131" spans="1:7" x14ac:dyDescent="0.3">
      <c r="A131" s="74" t="s">
        <v>93</v>
      </c>
      <c r="B131" s="75" t="s">
        <v>94</v>
      </c>
      <c r="C131" s="76">
        <v>1000</v>
      </c>
      <c r="D131" s="77">
        <v>0</v>
      </c>
      <c r="E131" s="80">
        <f t="shared" si="6"/>
        <v>15993.479999999992</v>
      </c>
      <c r="F131" s="79"/>
      <c r="G131" s="69"/>
    </row>
    <row r="132" spans="1:7" x14ac:dyDescent="0.3">
      <c r="A132" s="74" t="s">
        <v>95</v>
      </c>
      <c r="B132" s="75" t="s">
        <v>62</v>
      </c>
      <c r="C132" s="76">
        <v>300</v>
      </c>
      <c r="D132" s="77">
        <v>0</v>
      </c>
      <c r="E132" s="80">
        <f t="shared" si="6"/>
        <v>16293.479999999992</v>
      </c>
      <c r="F132" s="79"/>
      <c r="G132" s="69"/>
    </row>
    <row r="133" spans="1:7" x14ac:dyDescent="0.3">
      <c r="A133" s="74" t="s">
        <v>95</v>
      </c>
      <c r="B133" s="75" t="s">
        <v>62</v>
      </c>
      <c r="C133" s="76">
        <v>500</v>
      </c>
      <c r="D133" s="77">
        <v>0</v>
      </c>
      <c r="E133" s="80">
        <f t="shared" si="6"/>
        <v>16793.479999999992</v>
      </c>
      <c r="F133" s="79"/>
      <c r="G133" s="69"/>
    </row>
    <row r="134" spans="1:7" x14ac:dyDescent="0.3">
      <c r="A134" s="74" t="s">
        <v>95</v>
      </c>
      <c r="B134" s="75" t="s">
        <v>96</v>
      </c>
      <c r="C134" s="76">
        <v>100</v>
      </c>
      <c r="D134" s="77">
        <v>0</v>
      </c>
      <c r="E134" s="80">
        <f t="shared" si="6"/>
        <v>16893.479999999992</v>
      </c>
      <c r="F134" s="79"/>
      <c r="G134" s="69"/>
    </row>
    <row r="135" spans="1:7" x14ac:dyDescent="0.3">
      <c r="A135" s="74" t="s">
        <v>95</v>
      </c>
      <c r="B135" s="75" t="s">
        <v>97</v>
      </c>
      <c r="C135" s="76">
        <v>1000</v>
      </c>
      <c r="D135" s="77">
        <v>0</v>
      </c>
      <c r="E135" s="80">
        <f t="shared" si="6"/>
        <v>17893.479999999992</v>
      </c>
      <c r="F135" s="79"/>
      <c r="G135" s="69"/>
    </row>
    <row r="136" spans="1:7" x14ac:dyDescent="0.3">
      <c r="A136" s="74" t="s">
        <v>98</v>
      </c>
      <c r="B136" s="75" t="s">
        <v>99</v>
      </c>
      <c r="C136" s="76">
        <v>0</v>
      </c>
      <c r="D136" s="77">
        <v>608.5</v>
      </c>
      <c r="E136" s="80">
        <f t="shared" si="6"/>
        <v>17284.979999999992</v>
      </c>
      <c r="F136" s="79"/>
      <c r="G136" s="69"/>
    </row>
    <row r="137" spans="1:7" x14ac:dyDescent="0.3">
      <c r="A137" s="74" t="s">
        <v>100</v>
      </c>
      <c r="B137" s="75" t="s">
        <v>101</v>
      </c>
      <c r="C137" s="76">
        <v>500</v>
      </c>
      <c r="D137" s="77">
        <v>0</v>
      </c>
      <c r="E137" s="80">
        <f t="shared" si="6"/>
        <v>17784.979999999992</v>
      </c>
      <c r="F137" s="79"/>
      <c r="G137" s="69"/>
    </row>
    <row r="138" spans="1:7" x14ac:dyDescent="0.3">
      <c r="A138" s="74" t="s">
        <v>100</v>
      </c>
      <c r="B138" s="75" t="s">
        <v>62</v>
      </c>
      <c r="C138" s="76">
        <v>500</v>
      </c>
      <c r="D138" s="77">
        <v>0</v>
      </c>
      <c r="E138" s="80">
        <f t="shared" si="6"/>
        <v>18284.979999999992</v>
      </c>
      <c r="F138" s="79"/>
      <c r="G138" s="69"/>
    </row>
    <row r="139" spans="1:7" x14ac:dyDescent="0.3">
      <c r="A139" s="74" t="s">
        <v>100</v>
      </c>
      <c r="B139" s="75" t="s">
        <v>62</v>
      </c>
      <c r="C139" s="76">
        <v>500</v>
      </c>
      <c r="D139" s="77">
        <v>0</v>
      </c>
      <c r="E139" s="80">
        <f t="shared" si="6"/>
        <v>18784.979999999992</v>
      </c>
      <c r="F139" s="79"/>
      <c r="G139" s="69"/>
    </row>
    <row r="140" spans="1:7" x14ac:dyDescent="0.3">
      <c r="A140" s="74" t="s">
        <v>100</v>
      </c>
      <c r="B140" s="75" t="s">
        <v>102</v>
      </c>
      <c r="C140" s="76">
        <v>100</v>
      </c>
      <c r="D140" s="77">
        <v>0</v>
      </c>
      <c r="E140" s="80">
        <f t="shared" si="6"/>
        <v>18884.979999999992</v>
      </c>
      <c r="F140" s="79"/>
      <c r="G140" s="69"/>
    </row>
    <row r="141" spans="1:7" x14ac:dyDescent="0.3">
      <c r="A141" s="74" t="s">
        <v>100</v>
      </c>
      <c r="B141" s="75" t="s">
        <v>103</v>
      </c>
      <c r="C141" s="76">
        <v>0</v>
      </c>
      <c r="D141" s="77">
        <v>17.05</v>
      </c>
      <c r="E141" s="80">
        <f t="shared" si="6"/>
        <v>18867.929999999993</v>
      </c>
      <c r="F141" s="79"/>
      <c r="G141" s="69"/>
    </row>
    <row r="142" spans="1:7" x14ac:dyDescent="0.3">
      <c r="A142" s="74" t="s">
        <v>104</v>
      </c>
      <c r="B142" s="75" t="s">
        <v>105</v>
      </c>
      <c r="C142" s="76">
        <v>500</v>
      </c>
      <c r="D142" s="77">
        <v>0</v>
      </c>
      <c r="E142" s="80">
        <f>E141+C142-D142</f>
        <v>19367.929999999993</v>
      </c>
      <c r="F142" s="79"/>
      <c r="G142" s="69"/>
    </row>
    <row r="143" spans="1:7" x14ac:dyDescent="0.3">
      <c r="A143" s="74" t="s">
        <v>104</v>
      </c>
      <c r="B143" s="75" t="s">
        <v>103</v>
      </c>
      <c r="C143" s="76">
        <v>0</v>
      </c>
      <c r="D143" s="77">
        <v>138.94999999999999</v>
      </c>
      <c r="E143" s="80">
        <f t="shared" si="6"/>
        <v>19228.979999999992</v>
      </c>
      <c r="F143" s="79"/>
      <c r="G143" s="69"/>
    </row>
    <row r="144" spans="1:7" x14ac:dyDescent="0.3">
      <c r="A144" s="74" t="s">
        <v>106</v>
      </c>
      <c r="B144" s="75" t="s">
        <v>107</v>
      </c>
      <c r="C144" s="76">
        <v>500</v>
      </c>
      <c r="D144" s="77">
        <v>0</v>
      </c>
      <c r="E144" s="80">
        <f t="shared" si="6"/>
        <v>19728.979999999992</v>
      </c>
      <c r="F144" s="79"/>
      <c r="G144" s="69"/>
    </row>
    <row r="145" spans="1:7" x14ac:dyDescent="0.3">
      <c r="A145" s="74" t="s">
        <v>106</v>
      </c>
      <c r="B145" s="75" t="s">
        <v>108</v>
      </c>
      <c r="C145" s="76">
        <v>200</v>
      </c>
      <c r="D145" s="77">
        <v>0</v>
      </c>
      <c r="E145" s="80">
        <f t="shared" si="6"/>
        <v>19928.979999999992</v>
      </c>
      <c r="F145" s="79"/>
      <c r="G145" s="69"/>
    </row>
    <row r="146" spans="1:7" x14ac:dyDescent="0.3">
      <c r="A146" s="74" t="s">
        <v>106</v>
      </c>
      <c r="B146" s="75" t="s">
        <v>109</v>
      </c>
      <c r="C146" s="76">
        <v>50.26</v>
      </c>
      <c r="D146" s="77">
        <v>0</v>
      </c>
      <c r="E146" s="80">
        <f t="shared" si="6"/>
        <v>19979.239999999991</v>
      </c>
      <c r="F146" s="79"/>
      <c r="G146" s="69"/>
    </row>
    <row r="147" spans="1:7" x14ac:dyDescent="0.3">
      <c r="A147" s="74" t="s">
        <v>106</v>
      </c>
      <c r="B147" s="75" t="s">
        <v>110</v>
      </c>
      <c r="C147" s="76">
        <v>300</v>
      </c>
      <c r="D147" s="77">
        <v>0</v>
      </c>
      <c r="E147" s="80">
        <f t="shared" si="6"/>
        <v>20279.239999999991</v>
      </c>
      <c r="F147" s="79"/>
      <c r="G147" s="69"/>
    </row>
    <row r="148" spans="1:7" x14ac:dyDescent="0.3">
      <c r="A148" s="74" t="s">
        <v>106</v>
      </c>
      <c r="B148" s="75" t="s">
        <v>111</v>
      </c>
      <c r="C148" s="76">
        <v>300</v>
      </c>
      <c r="D148" s="77">
        <v>0</v>
      </c>
      <c r="E148" s="80">
        <f t="shared" si="6"/>
        <v>20579.239999999991</v>
      </c>
      <c r="F148" s="79"/>
      <c r="G148" s="69"/>
    </row>
    <row r="149" spans="1:7" x14ac:dyDescent="0.3">
      <c r="A149" s="74" t="s">
        <v>106</v>
      </c>
      <c r="B149" s="75" t="s">
        <v>112</v>
      </c>
      <c r="C149" s="76">
        <v>70</v>
      </c>
      <c r="D149" s="77">
        <v>0</v>
      </c>
      <c r="E149" s="80">
        <f t="shared" si="6"/>
        <v>20649.239999999991</v>
      </c>
      <c r="F149" s="79"/>
      <c r="G149" s="69"/>
    </row>
    <row r="150" spans="1:7" x14ac:dyDescent="0.3">
      <c r="A150" s="74" t="s">
        <v>106</v>
      </c>
      <c r="B150" s="75" t="s">
        <v>113</v>
      </c>
      <c r="C150" s="76">
        <v>0</v>
      </c>
      <c r="D150" s="77">
        <v>373.92</v>
      </c>
      <c r="E150" s="80">
        <f t="shared" si="6"/>
        <v>20275.319999999992</v>
      </c>
      <c r="F150" s="79"/>
      <c r="G150" s="69"/>
    </row>
    <row r="151" spans="1:7" x14ac:dyDescent="0.3">
      <c r="A151" s="74" t="s">
        <v>106</v>
      </c>
      <c r="B151" s="75" t="s">
        <v>114</v>
      </c>
      <c r="C151" s="76">
        <v>0</v>
      </c>
      <c r="D151" s="77">
        <v>536.4</v>
      </c>
      <c r="E151" s="80">
        <f t="shared" si="6"/>
        <v>19738.919999999991</v>
      </c>
      <c r="F151" s="79"/>
      <c r="G151" s="69"/>
    </row>
    <row r="152" spans="1:7" x14ac:dyDescent="0.3">
      <c r="A152" s="74" t="s">
        <v>106</v>
      </c>
      <c r="B152" s="75" t="s">
        <v>115</v>
      </c>
      <c r="C152" s="76">
        <v>0</v>
      </c>
      <c r="D152" s="77">
        <v>826.78</v>
      </c>
      <c r="E152" s="80">
        <f t="shared" si="6"/>
        <v>18912.139999999992</v>
      </c>
      <c r="F152" s="79"/>
      <c r="G152" s="69"/>
    </row>
    <row r="153" spans="1:7" x14ac:dyDescent="0.3">
      <c r="A153" s="74" t="s">
        <v>106</v>
      </c>
      <c r="B153" s="75" t="s">
        <v>116</v>
      </c>
      <c r="C153" s="76">
        <v>0</v>
      </c>
      <c r="D153" s="77">
        <v>7000</v>
      </c>
      <c r="E153" s="80">
        <f t="shared" si="6"/>
        <v>11912.139999999992</v>
      </c>
      <c r="F153" s="79"/>
      <c r="G153" s="69"/>
    </row>
    <row r="154" spans="1:7" x14ac:dyDescent="0.3">
      <c r="A154" s="74" t="s">
        <v>106</v>
      </c>
      <c r="B154" s="75" t="s">
        <v>117</v>
      </c>
      <c r="C154" s="76">
        <v>0</v>
      </c>
      <c r="D154" s="77">
        <v>500.16</v>
      </c>
      <c r="E154" s="80">
        <f t="shared" si="6"/>
        <v>11411.979999999992</v>
      </c>
      <c r="F154" s="79"/>
      <c r="G154" s="69"/>
    </row>
    <row r="155" spans="1:7" x14ac:dyDescent="0.3">
      <c r="A155" s="74" t="s">
        <v>106</v>
      </c>
      <c r="B155" s="75" t="s">
        <v>118</v>
      </c>
      <c r="C155" s="76">
        <v>0</v>
      </c>
      <c r="D155" s="77">
        <v>10.45</v>
      </c>
      <c r="E155" s="80">
        <f t="shared" si="6"/>
        <v>11401.529999999992</v>
      </c>
      <c r="F155" s="79"/>
      <c r="G155" s="69"/>
    </row>
    <row r="156" spans="1:7" x14ac:dyDescent="0.3">
      <c r="A156" s="74" t="s">
        <v>106</v>
      </c>
      <c r="B156" s="75" t="s">
        <v>118</v>
      </c>
      <c r="C156" s="76">
        <v>0</v>
      </c>
      <c r="D156" s="77">
        <v>10.45</v>
      </c>
      <c r="E156" s="80">
        <f t="shared" si="6"/>
        <v>11391.079999999991</v>
      </c>
      <c r="F156" s="79"/>
      <c r="G156" s="69"/>
    </row>
    <row r="157" spans="1:7" x14ac:dyDescent="0.3">
      <c r="A157" s="74" t="s">
        <v>119</v>
      </c>
      <c r="B157" s="75" t="s">
        <v>120</v>
      </c>
      <c r="C157" s="76">
        <v>1544.42</v>
      </c>
      <c r="D157" s="77">
        <v>0</v>
      </c>
      <c r="E157" s="80">
        <f t="shared" si="6"/>
        <v>12935.499999999991</v>
      </c>
      <c r="F157" s="79"/>
      <c r="G157" s="69"/>
    </row>
    <row r="158" spans="1:7" x14ac:dyDescent="0.3">
      <c r="A158" s="74" t="s">
        <v>119</v>
      </c>
      <c r="B158" s="75" t="s">
        <v>120</v>
      </c>
      <c r="C158" s="76">
        <v>1029.74</v>
      </c>
      <c r="D158" s="77">
        <v>0</v>
      </c>
      <c r="E158" s="80">
        <f t="shared" si="6"/>
        <v>13965.239999999991</v>
      </c>
      <c r="F158" s="79"/>
      <c r="G158" s="69"/>
    </row>
    <row r="159" spans="1:7" x14ac:dyDescent="0.3">
      <c r="A159" s="74" t="s">
        <v>121</v>
      </c>
      <c r="B159" s="75" t="s">
        <v>62</v>
      </c>
      <c r="C159" s="76">
        <v>250</v>
      </c>
      <c r="D159" s="77">
        <v>0</v>
      </c>
      <c r="E159" s="80">
        <f t="shared" si="6"/>
        <v>14215.239999999991</v>
      </c>
      <c r="F159" s="79"/>
      <c r="G159" s="69"/>
    </row>
    <row r="160" spans="1:7" x14ac:dyDescent="0.3">
      <c r="A160" s="74" t="s">
        <v>121</v>
      </c>
      <c r="B160" s="75" t="s">
        <v>75</v>
      </c>
      <c r="C160" s="76">
        <v>200</v>
      </c>
      <c r="D160" s="77">
        <v>0</v>
      </c>
      <c r="E160" s="80">
        <f t="shared" si="6"/>
        <v>14415.239999999991</v>
      </c>
      <c r="F160" s="79"/>
      <c r="G160" s="69"/>
    </row>
    <row r="161" spans="1:7" x14ac:dyDescent="0.3">
      <c r="A161" s="74" t="s">
        <v>122</v>
      </c>
      <c r="B161" s="75" t="s">
        <v>123</v>
      </c>
      <c r="C161" s="76">
        <v>0</v>
      </c>
      <c r="D161" s="77">
        <v>6.45</v>
      </c>
      <c r="E161" s="80">
        <f t="shared" si="6"/>
        <v>14408.78999999999</v>
      </c>
      <c r="F161" s="79"/>
      <c r="G161" s="69"/>
    </row>
    <row r="162" spans="1:7" x14ac:dyDescent="0.3">
      <c r="A162" s="74" t="s">
        <v>124</v>
      </c>
      <c r="B162" s="75" t="s">
        <v>63</v>
      </c>
      <c r="C162" s="76">
        <v>3219.6</v>
      </c>
      <c r="D162" s="77">
        <v>0</v>
      </c>
      <c r="E162" s="80">
        <f t="shared" si="6"/>
        <v>17628.389999999989</v>
      </c>
      <c r="F162" s="79"/>
      <c r="G162" s="69"/>
    </row>
    <row r="163" spans="1:7" ht="40.5" customHeight="1" x14ac:dyDescent="0.3">
      <c r="A163" s="81" t="s">
        <v>125</v>
      </c>
      <c r="B163" s="82"/>
      <c r="C163" s="83">
        <f>SUM(C103:C162)</f>
        <v>34993.620000000003</v>
      </c>
      <c r="D163" s="83">
        <f>SUM(D103:D162)</f>
        <v>67884.83</v>
      </c>
      <c r="E163" s="83">
        <f>E102+C163-D163</f>
        <v>17628.39</v>
      </c>
      <c r="F163" s="69"/>
      <c r="G163" s="69"/>
    </row>
    <row r="164" spans="1:7" ht="15" thickBot="1" x14ac:dyDescent="0.35">
      <c r="A164" s="84" t="s">
        <v>126</v>
      </c>
      <c r="B164" s="85" t="s">
        <v>127</v>
      </c>
      <c r="C164" s="86">
        <v>0</v>
      </c>
      <c r="D164" s="86">
        <f>D153</f>
        <v>7000</v>
      </c>
      <c r="E164" s="87"/>
      <c r="F164" s="69"/>
      <c r="G164" s="69"/>
    </row>
    <row r="165" spans="1:7" ht="15" thickBot="1" x14ac:dyDescent="0.35">
      <c r="A165" s="69"/>
      <c r="B165" s="66"/>
      <c r="C165" s="67"/>
      <c r="D165" s="67"/>
      <c r="E165" s="68"/>
      <c r="F165" s="69"/>
      <c r="G165" s="69"/>
    </row>
    <row r="166" spans="1:7" ht="15" thickBot="1" x14ac:dyDescent="0.35">
      <c r="A166" s="65" t="s">
        <v>128</v>
      </c>
      <c r="B166" s="88"/>
      <c r="C166" s="89"/>
      <c r="D166" s="89"/>
      <c r="E166" s="90"/>
      <c r="F166" s="69"/>
      <c r="G166" s="69"/>
    </row>
    <row r="167" spans="1:7" ht="19.5" customHeight="1" thickBot="1" x14ac:dyDescent="0.35">
      <c r="A167" s="91" t="s">
        <v>55</v>
      </c>
      <c r="B167" s="92" t="s">
        <v>56</v>
      </c>
      <c r="C167" s="93" t="s">
        <v>57</v>
      </c>
      <c r="D167" s="93" t="s">
        <v>58</v>
      </c>
      <c r="E167" s="94" t="s">
        <v>59</v>
      </c>
    </row>
    <row r="168" spans="1:7" x14ac:dyDescent="0.3">
      <c r="A168" s="74">
        <v>43977</v>
      </c>
      <c r="B168" s="75" t="s">
        <v>129</v>
      </c>
      <c r="C168" s="95"/>
      <c r="D168" s="75"/>
      <c r="E168" s="80">
        <v>355.12</v>
      </c>
      <c r="F168" s="79"/>
      <c r="G168" s="69"/>
    </row>
    <row r="169" spans="1:7" x14ac:dyDescent="0.3">
      <c r="A169" s="74" t="s">
        <v>61</v>
      </c>
      <c r="B169" s="75" t="s">
        <v>130</v>
      </c>
      <c r="C169" s="95">
        <v>100</v>
      </c>
      <c r="D169" s="75"/>
      <c r="E169" s="80">
        <f>E168+C169-D169</f>
        <v>455.12</v>
      </c>
      <c r="F169" s="79"/>
      <c r="G169" s="69"/>
    </row>
    <row r="170" spans="1:7" x14ac:dyDescent="0.3">
      <c r="A170" s="74" t="s">
        <v>66</v>
      </c>
      <c r="B170" s="75" t="s">
        <v>131</v>
      </c>
      <c r="C170" s="95">
        <v>0</v>
      </c>
      <c r="D170" s="75">
        <v>54.95</v>
      </c>
      <c r="E170" s="80">
        <f t="shared" ref="E170:E185" si="7">E169+C170-D170</f>
        <v>400.17</v>
      </c>
      <c r="F170" s="79"/>
      <c r="G170" s="69"/>
    </row>
    <row r="171" spans="1:7" x14ac:dyDescent="0.3">
      <c r="A171" s="74" t="s">
        <v>68</v>
      </c>
      <c r="B171" s="75" t="s">
        <v>132</v>
      </c>
      <c r="C171" s="95">
        <v>50.83</v>
      </c>
      <c r="D171" s="75"/>
      <c r="E171" s="80">
        <f t="shared" si="7"/>
        <v>451</v>
      </c>
      <c r="F171" s="79"/>
      <c r="G171" s="69"/>
    </row>
    <row r="172" spans="1:7" x14ac:dyDescent="0.3">
      <c r="A172" s="74" t="s">
        <v>70</v>
      </c>
      <c r="B172" s="75" t="s">
        <v>133</v>
      </c>
      <c r="C172" s="95">
        <v>50.37</v>
      </c>
      <c r="D172" s="75"/>
      <c r="E172" s="80">
        <f t="shared" si="7"/>
        <v>501.37</v>
      </c>
      <c r="F172" s="79"/>
      <c r="G172" s="69"/>
    </row>
    <row r="173" spans="1:7" x14ac:dyDescent="0.3">
      <c r="A173" s="74" t="s">
        <v>79</v>
      </c>
      <c r="B173" s="75" t="s">
        <v>134</v>
      </c>
      <c r="C173" s="95">
        <v>500</v>
      </c>
      <c r="D173" s="75"/>
      <c r="E173" s="80">
        <f t="shared" si="7"/>
        <v>1001.37</v>
      </c>
      <c r="F173" s="79"/>
      <c r="G173" s="69"/>
    </row>
    <row r="174" spans="1:7" x14ac:dyDescent="0.3">
      <c r="A174" s="74" t="s">
        <v>135</v>
      </c>
      <c r="B174" s="75" t="s">
        <v>136</v>
      </c>
      <c r="C174" s="95">
        <v>723.9</v>
      </c>
      <c r="D174" s="75"/>
      <c r="E174" s="80">
        <f t="shared" si="7"/>
        <v>1725.27</v>
      </c>
      <c r="F174" s="79"/>
      <c r="G174" s="69"/>
    </row>
    <row r="175" spans="1:7" x14ac:dyDescent="0.3">
      <c r="A175" s="74" t="s">
        <v>135</v>
      </c>
      <c r="B175" s="75" t="s">
        <v>137</v>
      </c>
      <c r="C175" s="95">
        <v>200.34</v>
      </c>
      <c r="D175" s="75"/>
      <c r="E175" s="80">
        <f t="shared" si="7"/>
        <v>1925.61</v>
      </c>
      <c r="F175" s="79"/>
      <c r="G175" s="69"/>
    </row>
    <row r="176" spans="1:7" x14ac:dyDescent="0.3">
      <c r="A176" s="74" t="s">
        <v>135</v>
      </c>
      <c r="B176" s="75" t="s">
        <v>138</v>
      </c>
      <c r="C176" s="95">
        <v>50.27</v>
      </c>
      <c r="D176" s="75"/>
      <c r="E176" s="80">
        <f t="shared" si="7"/>
        <v>1975.8799999999999</v>
      </c>
      <c r="F176" s="79"/>
      <c r="G176" s="69"/>
    </row>
    <row r="177" spans="1:7" x14ac:dyDescent="0.3">
      <c r="A177" s="74" t="s">
        <v>93</v>
      </c>
      <c r="B177" s="75" t="s">
        <v>139</v>
      </c>
      <c r="C177" s="95">
        <v>51.19</v>
      </c>
      <c r="D177" s="75"/>
      <c r="E177" s="80">
        <f t="shared" si="7"/>
        <v>2027.07</v>
      </c>
      <c r="F177" s="79"/>
      <c r="G177" s="69"/>
    </row>
    <row r="178" spans="1:7" x14ac:dyDescent="0.3">
      <c r="A178" s="74" t="s">
        <v>95</v>
      </c>
      <c r="B178" s="75" t="s">
        <v>140</v>
      </c>
      <c r="C178" s="95">
        <v>50.35</v>
      </c>
      <c r="D178" s="75"/>
      <c r="E178" s="80">
        <f t="shared" si="7"/>
        <v>2077.42</v>
      </c>
      <c r="F178" s="79"/>
      <c r="G178" s="69"/>
    </row>
    <row r="179" spans="1:7" x14ac:dyDescent="0.3">
      <c r="A179" s="74" t="s">
        <v>98</v>
      </c>
      <c r="B179" s="75" t="s">
        <v>141</v>
      </c>
      <c r="C179" s="95">
        <v>50.4</v>
      </c>
      <c r="D179" s="75"/>
      <c r="E179" s="80">
        <f t="shared" si="7"/>
        <v>2127.8200000000002</v>
      </c>
      <c r="F179" s="79"/>
      <c r="G179" s="69"/>
    </row>
    <row r="180" spans="1:7" x14ac:dyDescent="0.3">
      <c r="A180" s="74" t="s">
        <v>106</v>
      </c>
      <c r="B180" s="75" t="s">
        <v>142</v>
      </c>
      <c r="C180" s="95">
        <v>50</v>
      </c>
      <c r="D180" s="75"/>
      <c r="E180" s="80">
        <f t="shared" si="7"/>
        <v>2177.8200000000002</v>
      </c>
      <c r="F180" s="79"/>
      <c r="G180" s="69"/>
    </row>
    <row r="181" spans="1:7" x14ac:dyDescent="0.3">
      <c r="A181" s="74" t="s">
        <v>119</v>
      </c>
      <c r="B181" s="75" t="s">
        <v>143</v>
      </c>
      <c r="C181" s="95">
        <v>600</v>
      </c>
      <c r="D181" s="75"/>
      <c r="E181" s="80">
        <f t="shared" si="7"/>
        <v>2777.82</v>
      </c>
      <c r="F181" s="79"/>
      <c r="G181" s="69"/>
    </row>
    <row r="182" spans="1:7" x14ac:dyDescent="0.3">
      <c r="A182" s="74" t="s">
        <v>119</v>
      </c>
      <c r="B182" s="75" t="s">
        <v>144</v>
      </c>
      <c r="C182" s="95">
        <v>50.69</v>
      </c>
      <c r="D182" s="75"/>
      <c r="E182" s="80">
        <f t="shared" si="7"/>
        <v>2828.51</v>
      </c>
      <c r="F182" s="79"/>
      <c r="G182" s="69"/>
    </row>
    <row r="183" spans="1:7" x14ac:dyDescent="0.3">
      <c r="A183" s="74" t="s">
        <v>119</v>
      </c>
      <c r="B183" s="75" t="s">
        <v>144</v>
      </c>
      <c r="C183" s="95">
        <v>50.69</v>
      </c>
      <c r="D183" s="75"/>
      <c r="E183" s="80">
        <f t="shared" si="7"/>
        <v>2879.2000000000003</v>
      </c>
      <c r="F183" s="79"/>
      <c r="G183" s="69"/>
    </row>
    <row r="184" spans="1:7" x14ac:dyDescent="0.3">
      <c r="A184" s="74" t="s">
        <v>121</v>
      </c>
      <c r="B184" s="75" t="s">
        <v>145</v>
      </c>
      <c r="C184" s="95">
        <v>100.7</v>
      </c>
      <c r="D184" s="75"/>
      <c r="E184" s="80">
        <f t="shared" si="7"/>
        <v>2979.9</v>
      </c>
      <c r="F184" s="79"/>
      <c r="G184" s="69"/>
    </row>
    <row r="185" spans="1:7" x14ac:dyDescent="0.3">
      <c r="A185" s="74" t="s">
        <v>122</v>
      </c>
      <c r="B185" s="75" t="s">
        <v>146</v>
      </c>
      <c r="C185" s="95">
        <v>1000</v>
      </c>
      <c r="D185" s="75"/>
      <c r="E185" s="80">
        <f t="shared" si="7"/>
        <v>3979.9</v>
      </c>
      <c r="F185" s="79"/>
      <c r="G185" s="69"/>
    </row>
    <row r="186" spans="1:7" ht="19.5" customHeight="1" x14ac:dyDescent="0.3">
      <c r="A186" s="81" t="s">
        <v>125</v>
      </c>
      <c r="B186" s="82"/>
      <c r="C186" s="83">
        <f>SUM(C169:C185)</f>
        <v>3679.7299999999996</v>
      </c>
      <c r="D186" s="83">
        <f>SUM(D169:D185)</f>
        <v>54.95</v>
      </c>
      <c r="E186" s="83">
        <f>E168+C186-D186</f>
        <v>3979.8999999999996</v>
      </c>
    </row>
    <row r="187" spans="1:7" ht="19.5" customHeight="1" x14ac:dyDescent="0.3">
      <c r="A187" s="96" t="s">
        <v>126</v>
      </c>
      <c r="B187" s="97" t="s">
        <v>127</v>
      </c>
      <c r="C187" s="86">
        <v>0</v>
      </c>
      <c r="D187" s="86">
        <v>0</v>
      </c>
      <c r="E187" s="87"/>
    </row>
    <row r="188" spans="1:7" ht="19.5" customHeight="1" x14ac:dyDescent="0.3">
      <c r="A188" s="69"/>
      <c r="B188" s="69"/>
      <c r="C188" s="69"/>
      <c r="D188" s="79"/>
      <c r="E188" s="69"/>
    </row>
    <row r="189" spans="1:7" ht="19.5" customHeight="1" thickBot="1" x14ac:dyDescent="0.35">
      <c r="A189" s="98" t="s">
        <v>147</v>
      </c>
      <c r="B189" s="99"/>
      <c r="C189" s="100"/>
      <c r="D189" s="100"/>
      <c r="E189" s="101"/>
    </row>
    <row r="190" spans="1:7" ht="19.5" customHeight="1" thickBot="1" x14ac:dyDescent="0.35">
      <c r="A190" s="91"/>
      <c r="B190" s="92"/>
      <c r="C190" s="93"/>
      <c r="D190" s="93"/>
      <c r="E190" s="94"/>
    </row>
    <row r="191" spans="1:7" ht="19.5" customHeight="1" thickBot="1" x14ac:dyDescent="0.35">
      <c r="A191" s="91" t="s">
        <v>55</v>
      </c>
      <c r="B191" s="92" t="s">
        <v>56</v>
      </c>
      <c r="C191" s="93" t="s">
        <v>57</v>
      </c>
      <c r="D191" s="93" t="s">
        <v>58</v>
      </c>
      <c r="E191" s="94" t="s">
        <v>59</v>
      </c>
    </row>
    <row r="192" spans="1:7" ht="19.5" customHeight="1" x14ac:dyDescent="0.3">
      <c r="A192" s="74"/>
      <c r="B192" s="75" t="s">
        <v>60</v>
      </c>
      <c r="C192" s="95"/>
      <c r="D192" s="75"/>
      <c r="E192" s="78" t="s">
        <v>148</v>
      </c>
    </row>
    <row r="193" spans="1:7" x14ac:dyDescent="0.3">
      <c r="A193" s="74" t="s">
        <v>61</v>
      </c>
      <c r="B193" s="75" t="s">
        <v>149</v>
      </c>
      <c r="C193" s="95">
        <v>70</v>
      </c>
      <c r="D193" s="75"/>
      <c r="E193" s="80">
        <f>E192+C193-D193</f>
        <v>2020.4</v>
      </c>
      <c r="F193" s="79"/>
      <c r="G193" s="69"/>
    </row>
    <row r="194" spans="1:7" x14ac:dyDescent="0.3">
      <c r="A194" s="74" t="s">
        <v>61</v>
      </c>
      <c r="B194" s="75" t="s">
        <v>150</v>
      </c>
      <c r="C194" s="95">
        <v>400</v>
      </c>
      <c r="D194" s="75"/>
      <c r="E194" s="80">
        <f t="shared" ref="E194:E226" si="8">E193+C194-D194</f>
        <v>2420.4</v>
      </c>
      <c r="F194" s="79"/>
      <c r="G194" s="69"/>
    </row>
    <row r="195" spans="1:7" x14ac:dyDescent="0.3">
      <c r="A195" s="74" t="s">
        <v>61</v>
      </c>
      <c r="B195" s="75" t="s">
        <v>151</v>
      </c>
      <c r="C195" s="95">
        <v>400</v>
      </c>
      <c r="D195" s="75"/>
      <c r="E195" s="80">
        <f t="shared" si="8"/>
        <v>2820.4</v>
      </c>
      <c r="F195" s="79"/>
      <c r="G195" s="69"/>
    </row>
    <row r="196" spans="1:7" x14ac:dyDescent="0.3">
      <c r="A196" s="74" t="s">
        <v>61</v>
      </c>
      <c r="B196" s="75" t="s">
        <v>151</v>
      </c>
      <c r="C196" s="95">
        <v>40</v>
      </c>
      <c r="D196" s="75"/>
      <c r="E196" s="80">
        <f t="shared" si="8"/>
        <v>2860.4</v>
      </c>
      <c r="F196" s="79"/>
      <c r="G196" s="69"/>
    </row>
    <row r="197" spans="1:7" x14ac:dyDescent="0.3">
      <c r="A197" s="74" t="s">
        <v>66</v>
      </c>
      <c r="B197" s="75" t="s">
        <v>152</v>
      </c>
      <c r="C197" s="95">
        <v>200</v>
      </c>
      <c r="D197" s="75"/>
      <c r="E197" s="80">
        <f t="shared" si="8"/>
        <v>3060.4</v>
      </c>
      <c r="F197" s="79"/>
      <c r="G197" s="69"/>
    </row>
    <row r="198" spans="1:7" x14ac:dyDescent="0.3">
      <c r="A198" s="74" t="s">
        <v>66</v>
      </c>
      <c r="B198" s="75" t="s">
        <v>153</v>
      </c>
      <c r="C198" s="95">
        <v>200</v>
      </c>
      <c r="D198" s="75"/>
      <c r="E198" s="80">
        <f t="shared" si="8"/>
        <v>3260.4</v>
      </c>
      <c r="F198" s="79"/>
      <c r="G198" s="69"/>
    </row>
    <row r="199" spans="1:7" x14ac:dyDescent="0.3">
      <c r="A199" s="74" t="s">
        <v>66</v>
      </c>
      <c r="B199" s="75" t="s">
        <v>154</v>
      </c>
      <c r="C199" s="95">
        <v>0</v>
      </c>
      <c r="D199" s="75">
        <v>3.1</v>
      </c>
      <c r="E199" s="80">
        <f t="shared" si="8"/>
        <v>3257.3</v>
      </c>
      <c r="F199" s="79"/>
      <c r="G199" s="69"/>
    </row>
    <row r="200" spans="1:7" x14ac:dyDescent="0.3">
      <c r="A200" s="74" t="s">
        <v>68</v>
      </c>
      <c r="B200" s="75" t="s">
        <v>155</v>
      </c>
      <c r="C200" s="95">
        <v>300</v>
      </c>
      <c r="D200" s="75">
        <v>0</v>
      </c>
      <c r="E200" s="80">
        <f t="shared" si="8"/>
        <v>3557.3</v>
      </c>
      <c r="F200" s="79"/>
      <c r="G200" s="69"/>
    </row>
    <row r="201" spans="1:7" x14ac:dyDescent="0.3">
      <c r="A201" s="74" t="s">
        <v>70</v>
      </c>
      <c r="B201" s="75" t="s">
        <v>156</v>
      </c>
      <c r="C201" s="95">
        <v>0</v>
      </c>
      <c r="D201" s="75">
        <v>3500</v>
      </c>
      <c r="E201" s="80">
        <f t="shared" si="8"/>
        <v>57.300000000000182</v>
      </c>
      <c r="F201" s="79"/>
      <c r="G201" s="69"/>
    </row>
    <row r="202" spans="1:7" x14ac:dyDescent="0.3">
      <c r="A202" s="74" t="s">
        <v>79</v>
      </c>
      <c r="B202" s="75" t="s">
        <v>157</v>
      </c>
      <c r="C202" s="95">
        <v>120</v>
      </c>
      <c r="D202" s="75">
        <v>0</v>
      </c>
      <c r="E202" s="80">
        <f t="shared" si="8"/>
        <v>177.30000000000018</v>
      </c>
      <c r="F202" s="79"/>
      <c r="G202" s="69"/>
    </row>
    <row r="203" spans="1:7" x14ac:dyDescent="0.3">
      <c r="A203" s="74" t="s">
        <v>79</v>
      </c>
      <c r="B203" s="75" t="s">
        <v>158</v>
      </c>
      <c r="C203" s="95">
        <v>200</v>
      </c>
      <c r="D203" s="75">
        <v>0</v>
      </c>
      <c r="E203" s="80">
        <f t="shared" si="8"/>
        <v>377.30000000000018</v>
      </c>
      <c r="F203" s="79"/>
      <c r="G203" s="69"/>
    </row>
    <row r="204" spans="1:7" x14ac:dyDescent="0.3">
      <c r="A204" s="74" t="s">
        <v>79</v>
      </c>
      <c r="B204" s="75" t="s">
        <v>158</v>
      </c>
      <c r="C204" s="95">
        <v>200</v>
      </c>
      <c r="D204" s="75">
        <v>0</v>
      </c>
      <c r="E204" s="80">
        <f t="shared" si="8"/>
        <v>577.30000000000018</v>
      </c>
      <c r="F204" s="79"/>
      <c r="G204" s="69"/>
    </row>
    <row r="205" spans="1:7" x14ac:dyDescent="0.3">
      <c r="A205" s="74" t="s">
        <v>79</v>
      </c>
      <c r="B205" s="75" t="s">
        <v>80</v>
      </c>
      <c r="C205" s="95">
        <v>0</v>
      </c>
      <c r="D205" s="75">
        <v>141</v>
      </c>
      <c r="E205" s="80">
        <f t="shared" si="8"/>
        <v>436.30000000000018</v>
      </c>
      <c r="F205" s="79"/>
      <c r="G205" s="69"/>
    </row>
    <row r="206" spans="1:7" x14ac:dyDescent="0.3">
      <c r="A206" s="74" t="s">
        <v>81</v>
      </c>
      <c r="B206" s="75" t="s">
        <v>159</v>
      </c>
      <c r="C206" s="95">
        <v>100</v>
      </c>
      <c r="D206" s="75">
        <v>0</v>
      </c>
      <c r="E206" s="80">
        <f t="shared" si="8"/>
        <v>536.30000000000018</v>
      </c>
      <c r="F206" s="79"/>
      <c r="G206" s="69"/>
    </row>
    <row r="207" spans="1:7" x14ac:dyDescent="0.3">
      <c r="A207" s="74" t="s">
        <v>81</v>
      </c>
      <c r="B207" s="75" t="s">
        <v>160</v>
      </c>
      <c r="C207" s="95">
        <v>90</v>
      </c>
      <c r="D207" s="75">
        <v>0</v>
      </c>
      <c r="E207" s="80">
        <f t="shared" si="8"/>
        <v>626.30000000000018</v>
      </c>
      <c r="F207" s="79"/>
      <c r="G207" s="69"/>
    </row>
    <row r="208" spans="1:7" x14ac:dyDescent="0.3">
      <c r="A208" s="74" t="s">
        <v>81</v>
      </c>
      <c r="B208" s="75" t="s">
        <v>161</v>
      </c>
      <c r="C208" s="95">
        <v>50</v>
      </c>
      <c r="D208" s="75">
        <v>0</v>
      </c>
      <c r="E208" s="80">
        <f t="shared" si="8"/>
        <v>676.30000000000018</v>
      </c>
      <c r="F208" s="79"/>
      <c r="G208" s="69"/>
    </row>
    <row r="209" spans="1:7" x14ac:dyDescent="0.3">
      <c r="A209" s="74" t="s">
        <v>81</v>
      </c>
      <c r="B209" s="75" t="s">
        <v>162</v>
      </c>
      <c r="C209" s="95">
        <v>100</v>
      </c>
      <c r="D209" s="75">
        <v>0</v>
      </c>
      <c r="E209" s="80">
        <f t="shared" si="8"/>
        <v>776.30000000000018</v>
      </c>
      <c r="F209" s="79"/>
      <c r="G209" s="69"/>
    </row>
    <row r="210" spans="1:7" x14ac:dyDescent="0.3">
      <c r="A210" s="74" t="s">
        <v>81</v>
      </c>
      <c r="B210" s="75" t="s">
        <v>163</v>
      </c>
      <c r="C210" s="95">
        <v>50</v>
      </c>
      <c r="D210" s="75">
        <v>0</v>
      </c>
      <c r="E210" s="80">
        <f t="shared" si="8"/>
        <v>826.30000000000018</v>
      </c>
      <c r="F210" s="79"/>
      <c r="G210" s="69"/>
    </row>
    <row r="211" spans="1:7" x14ac:dyDescent="0.3">
      <c r="A211" s="74" t="s">
        <v>81</v>
      </c>
      <c r="B211" s="75" t="s">
        <v>164</v>
      </c>
      <c r="C211" s="95">
        <v>50</v>
      </c>
      <c r="D211" s="75">
        <v>0</v>
      </c>
      <c r="E211" s="80">
        <f t="shared" si="8"/>
        <v>876.30000000000018</v>
      </c>
      <c r="F211" s="79"/>
      <c r="G211" s="69"/>
    </row>
    <row r="212" spans="1:7" x14ac:dyDescent="0.3">
      <c r="A212" s="74" t="s">
        <v>86</v>
      </c>
      <c r="B212" s="75" t="s">
        <v>165</v>
      </c>
      <c r="C212" s="95">
        <v>30</v>
      </c>
      <c r="D212" s="75">
        <v>0</v>
      </c>
      <c r="E212" s="80">
        <f t="shared" si="8"/>
        <v>906.30000000000018</v>
      </c>
      <c r="F212" s="79"/>
      <c r="G212" s="69"/>
    </row>
    <row r="213" spans="1:7" x14ac:dyDescent="0.3">
      <c r="A213" s="74" t="s">
        <v>135</v>
      </c>
      <c r="B213" s="75" t="s">
        <v>166</v>
      </c>
      <c r="C213" s="95">
        <v>300</v>
      </c>
      <c r="D213" s="75">
        <v>0</v>
      </c>
      <c r="E213" s="80">
        <f t="shared" si="8"/>
        <v>1206.3000000000002</v>
      </c>
      <c r="F213" s="79"/>
      <c r="G213" s="69"/>
    </row>
    <row r="214" spans="1:7" x14ac:dyDescent="0.3">
      <c r="A214" s="74" t="s">
        <v>95</v>
      </c>
      <c r="B214" s="75" t="s">
        <v>167</v>
      </c>
      <c r="C214" s="95">
        <v>20.5</v>
      </c>
      <c r="D214" s="75">
        <v>0</v>
      </c>
      <c r="E214" s="80">
        <f t="shared" si="8"/>
        <v>1226.8000000000002</v>
      </c>
      <c r="F214" s="79"/>
      <c r="G214" s="69"/>
    </row>
    <row r="215" spans="1:7" x14ac:dyDescent="0.3">
      <c r="A215" s="74" t="s">
        <v>100</v>
      </c>
      <c r="B215" s="75" t="s">
        <v>168</v>
      </c>
      <c r="C215" s="95">
        <v>400</v>
      </c>
      <c r="D215" s="75">
        <v>0</v>
      </c>
      <c r="E215" s="80">
        <f t="shared" si="8"/>
        <v>1626.8000000000002</v>
      </c>
      <c r="F215" s="79"/>
      <c r="G215" s="69"/>
    </row>
    <row r="216" spans="1:7" x14ac:dyDescent="0.3">
      <c r="A216" s="74" t="s">
        <v>106</v>
      </c>
      <c r="B216" s="75" t="s">
        <v>169</v>
      </c>
      <c r="C216" s="95">
        <v>150</v>
      </c>
      <c r="D216" s="75">
        <v>0</v>
      </c>
      <c r="E216" s="80">
        <f t="shared" si="8"/>
        <v>1776.8000000000002</v>
      </c>
      <c r="F216" s="79"/>
      <c r="G216" s="69"/>
    </row>
    <row r="217" spans="1:7" x14ac:dyDescent="0.3">
      <c r="A217" s="74" t="s">
        <v>106</v>
      </c>
      <c r="B217" s="75" t="s">
        <v>170</v>
      </c>
      <c r="C217" s="95">
        <v>150</v>
      </c>
      <c r="D217" s="75">
        <v>0</v>
      </c>
      <c r="E217" s="80">
        <f t="shared" si="8"/>
        <v>1926.8000000000002</v>
      </c>
      <c r="F217" s="79"/>
      <c r="G217" s="69"/>
    </row>
    <row r="218" spans="1:7" x14ac:dyDescent="0.3">
      <c r="A218" s="74" t="s">
        <v>106</v>
      </c>
      <c r="B218" s="75" t="s">
        <v>171</v>
      </c>
      <c r="C218" s="95">
        <v>100</v>
      </c>
      <c r="D218" s="75">
        <v>0</v>
      </c>
      <c r="E218" s="80">
        <f t="shared" si="8"/>
        <v>2026.8000000000002</v>
      </c>
      <c r="F218" s="79"/>
      <c r="G218" s="69"/>
    </row>
    <row r="219" spans="1:7" x14ac:dyDescent="0.3">
      <c r="A219" s="74" t="s">
        <v>106</v>
      </c>
      <c r="B219" s="75" t="s">
        <v>172</v>
      </c>
      <c r="C219" s="95">
        <v>50</v>
      </c>
      <c r="D219" s="75">
        <v>0</v>
      </c>
      <c r="E219" s="80">
        <f t="shared" si="8"/>
        <v>2076.8000000000002</v>
      </c>
      <c r="F219" s="79"/>
      <c r="G219" s="69"/>
    </row>
    <row r="220" spans="1:7" x14ac:dyDescent="0.3">
      <c r="A220" s="74" t="s">
        <v>106</v>
      </c>
      <c r="B220" s="75" t="s">
        <v>173</v>
      </c>
      <c r="C220" s="95">
        <v>5</v>
      </c>
      <c r="D220" s="75">
        <v>0</v>
      </c>
      <c r="E220" s="80">
        <f t="shared" si="8"/>
        <v>2081.8000000000002</v>
      </c>
      <c r="F220" s="79"/>
      <c r="G220" s="69"/>
    </row>
    <row r="221" spans="1:7" x14ac:dyDescent="0.3">
      <c r="A221" s="74" t="s">
        <v>106</v>
      </c>
      <c r="B221" s="75" t="s">
        <v>174</v>
      </c>
      <c r="C221" s="95">
        <v>1</v>
      </c>
      <c r="D221" s="75">
        <v>0</v>
      </c>
      <c r="E221" s="80">
        <f t="shared" si="8"/>
        <v>2082.8000000000002</v>
      </c>
      <c r="F221" s="79"/>
      <c r="G221" s="69"/>
    </row>
    <row r="222" spans="1:7" x14ac:dyDescent="0.3">
      <c r="A222" s="74" t="s">
        <v>119</v>
      </c>
      <c r="B222" s="75" t="s">
        <v>175</v>
      </c>
      <c r="C222" s="95">
        <v>50</v>
      </c>
      <c r="D222" s="75">
        <v>0</v>
      </c>
      <c r="E222" s="80">
        <f t="shared" si="8"/>
        <v>2132.8000000000002</v>
      </c>
      <c r="F222" s="79"/>
      <c r="G222" s="69"/>
    </row>
    <row r="223" spans="1:7" x14ac:dyDescent="0.3">
      <c r="A223" s="74" t="s">
        <v>176</v>
      </c>
      <c r="B223" s="75" t="s">
        <v>177</v>
      </c>
      <c r="C223" s="95">
        <v>120</v>
      </c>
      <c r="D223" s="75">
        <v>0</v>
      </c>
      <c r="E223" s="80">
        <f t="shared" si="8"/>
        <v>2252.8000000000002</v>
      </c>
      <c r="F223" s="79"/>
      <c r="G223" s="69"/>
    </row>
    <row r="224" spans="1:7" x14ac:dyDescent="0.3">
      <c r="A224" s="74" t="s">
        <v>176</v>
      </c>
      <c r="B224" s="75" t="s">
        <v>178</v>
      </c>
      <c r="C224" s="95">
        <v>0</v>
      </c>
      <c r="D224" s="75">
        <v>1189.52</v>
      </c>
      <c r="E224" s="80">
        <f t="shared" si="8"/>
        <v>1063.2800000000002</v>
      </c>
      <c r="F224" s="79"/>
      <c r="G224" s="69"/>
    </row>
    <row r="225" spans="1:7" x14ac:dyDescent="0.3">
      <c r="A225" s="74" t="s">
        <v>176</v>
      </c>
      <c r="B225" s="75" t="s">
        <v>179</v>
      </c>
      <c r="C225" s="95">
        <v>0</v>
      </c>
      <c r="D225" s="75">
        <v>655.15</v>
      </c>
      <c r="E225" s="80">
        <f t="shared" si="8"/>
        <v>408.13000000000022</v>
      </c>
      <c r="F225" s="79"/>
      <c r="G225" s="69"/>
    </row>
    <row r="226" spans="1:7" x14ac:dyDescent="0.3">
      <c r="A226" s="74" t="s">
        <v>180</v>
      </c>
      <c r="B226" s="75" t="s">
        <v>181</v>
      </c>
      <c r="C226" s="95">
        <v>2500</v>
      </c>
      <c r="D226" s="75"/>
      <c r="E226" s="80">
        <f t="shared" si="8"/>
        <v>2908.13</v>
      </c>
      <c r="F226" s="79"/>
      <c r="G226" s="69"/>
    </row>
    <row r="227" spans="1:7" ht="14.4" thickBot="1" x14ac:dyDescent="0.35">
      <c r="A227" s="81" t="s">
        <v>125</v>
      </c>
      <c r="B227" s="102"/>
      <c r="C227" s="103">
        <f>SUM(C193:C226)</f>
        <v>6446.5</v>
      </c>
      <c r="D227" s="103">
        <f>SUM(D193:D226)</f>
        <v>5488.7699999999995</v>
      </c>
      <c r="E227" s="103">
        <f>E192+C227-D227</f>
        <v>2908.13</v>
      </c>
    </row>
    <row r="228" spans="1:7" ht="14.4" thickBot="1" x14ac:dyDescent="0.35">
      <c r="A228" s="104" t="s">
        <v>126</v>
      </c>
      <c r="B228" s="105" t="s">
        <v>127</v>
      </c>
      <c r="C228" s="106"/>
      <c r="D228" s="106">
        <f>D201</f>
        <v>3500</v>
      </c>
      <c r="E228" s="73"/>
    </row>
    <row r="229" spans="1:7" ht="14.4" x14ac:dyDescent="0.3">
      <c r="A229" s="65"/>
      <c r="B229" s="66"/>
      <c r="C229" s="67"/>
      <c r="D229" s="67"/>
      <c r="E229" s="68"/>
    </row>
    <row r="230" spans="1:7" ht="14.4" x14ac:dyDescent="0.3">
      <c r="A230" s="107" t="s">
        <v>182</v>
      </c>
      <c r="B230" s="108"/>
      <c r="C230" s="109"/>
      <c r="D230" s="109"/>
      <c r="E230" s="110"/>
    </row>
    <row r="231" spans="1:7" x14ac:dyDescent="0.3">
      <c r="A231" s="111" t="s">
        <v>55</v>
      </c>
      <c r="B231" s="47" t="s">
        <v>56</v>
      </c>
      <c r="C231" s="48" t="s">
        <v>57</v>
      </c>
      <c r="D231" s="48" t="s">
        <v>58</v>
      </c>
      <c r="E231" s="48" t="s">
        <v>59</v>
      </c>
    </row>
    <row r="232" spans="1:7" x14ac:dyDescent="0.3">
      <c r="A232" s="74"/>
      <c r="B232" s="75" t="s">
        <v>60</v>
      </c>
      <c r="C232" s="95">
        <v>0</v>
      </c>
      <c r="D232" s="75"/>
      <c r="E232" s="80">
        <v>6156.32</v>
      </c>
    </row>
    <row r="233" spans="1:7" x14ac:dyDescent="0.3">
      <c r="A233" s="74">
        <v>44166</v>
      </c>
      <c r="B233" s="75" t="s">
        <v>183</v>
      </c>
      <c r="C233" s="95">
        <v>2950</v>
      </c>
      <c r="D233" s="75"/>
      <c r="E233" s="80">
        <f>E232+C233-D233</f>
        <v>9106.32</v>
      </c>
    </row>
    <row r="234" spans="1:7" x14ac:dyDescent="0.3">
      <c r="A234" s="74">
        <v>44168</v>
      </c>
      <c r="B234" s="75" t="s">
        <v>184</v>
      </c>
      <c r="C234" s="95">
        <v>51.23</v>
      </c>
      <c r="D234" s="75"/>
      <c r="E234" s="80">
        <f t="shared" ref="E234:E254" si="9">E233+C234-D234</f>
        <v>9157.5499999999993</v>
      </c>
    </row>
    <row r="235" spans="1:7" x14ac:dyDescent="0.3">
      <c r="A235" s="74">
        <v>44169</v>
      </c>
      <c r="B235" s="75" t="s">
        <v>185</v>
      </c>
      <c r="C235" s="95"/>
      <c r="D235" s="75">
        <v>2203.83</v>
      </c>
      <c r="E235" s="80">
        <f t="shared" si="9"/>
        <v>6953.7199999999993</v>
      </c>
    </row>
    <row r="236" spans="1:7" x14ac:dyDescent="0.3">
      <c r="A236" s="74">
        <v>44169</v>
      </c>
      <c r="B236" s="75" t="s">
        <v>186</v>
      </c>
      <c r="C236" s="95"/>
      <c r="D236" s="75">
        <v>1295.42</v>
      </c>
      <c r="E236" s="80">
        <f t="shared" si="9"/>
        <v>5658.2999999999993</v>
      </c>
    </row>
    <row r="237" spans="1:7" x14ac:dyDescent="0.3">
      <c r="A237" s="74">
        <v>44169</v>
      </c>
      <c r="B237" s="75" t="s">
        <v>187</v>
      </c>
      <c r="C237" s="95"/>
      <c r="D237" s="75">
        <v>134.09</v>
      </c>
      <c r="E237" s="80">
        <f t="shared" si="9"/>
        <v>5524.2099999999991</v>
      </c>
    </row>
    <row r="238" spans="1:7" x14ac:dyDescent="0.3">
      <c r="A238" s="74">
        <v>44169</v>
      </c>
      <c r="B238" s="75" t="s">
        <v>188</v>
      </c>
      <c r="C238" s="95"/>
      <c r="D238" s="75">
        <v>1353.14</v>
      </c>
      <c r="E238" s="80">
        <f t="shared" si="9"/>
        <v>4171.0699999999988</v>
      </c>
    </row>
    <row r="239" spans="1:7" x14ac:dyDescent="0.3">
      <c r="A239" s="74">
        <v>44169</v>
      </c>
      <c r="B239" s="75" t="s">
        <v>189</v>
      </c>
      <c r="C239" s="95"/>
      <c r="D239" s="75">
        <v>1142.79</v>
      </c>
      <c r="E239" s="80">
        <f t="shared" si="9"/>
        <v>3028.2799999999988</v>
      </c>
    </row>
    <row r="240" spans="1:7" x14ac:dyDescent="0.3">
      <c r="A240" s="74">
        <v>44169</v>
      </c>
      <c r="B240" s="75" t="s">
        <v>190</v>
      </c>
      <c r="C240" s="95"/>
      <c r="D240" s="75">
        <v>1338.14</v>
      </c>
      <c r="E240" s="80">
        <f t="shared" si="9"/>
        <v>1690.1399999999987</v>
      </c>
    </row>
    <row r="241" spans="1:5" x14ac:dyDescent="0.3">
      <c r="A241" s="74">
        <v>44169</v>
      </c>
      <c r="B241" s="75" t="s">
        <v>191</v>
      </c>
      <c r="C241" s="95"/>
      <c r="D241" s="75">
        <v>255</v>
      </c>
      <c r="E241" s="80">
        <f t="shared" si="9"/>
        <v>1435.1399999999987</v>
      </c>
    </row>
    <row r="242" spans="1:5" x14ac:dyDescent="0.3">
      <c r="A242" s="74">
        <v>44169</v>
      </c>
      <c r="B242" s="75" t="s">
        <v>192</v>
      </c>
      <c r="C242" s="95"/>
      <c r="D242" s="75">
        <v>429</v>
      </c>
      <c r="E242" s="80">
        <f t="shared" si="9"/>
        <v>1006.1399999999987</v>
      </c>
    </row>
    <row r="243" spans="1:5" x14ac:dyDescent="0.3">
      <c r="A243" s="74">
        <v>44169</v>
      </c>
      <c r="B243" s="75" t="s">
        <v>193</v>
      </c>
      <c r="C243" s="95"/>
      <c r="D243" s="75">
        <v>14</v>
      </c>
      <c r="E243" s="80">
        <f t="shared" si="9"/>
        <v>992.13999999999874</v>
      </c>
    </row>
    <row r="244" spans="1:5" x14ac:dyDescent="0.3">
      <c r="A244" s="74">
        <v>44173</v>
      </c>
      <c r="B244" s="75" t="s">
        <v>184</v>
      </c>
      <c r="C244" s="95">
        <v>30</v>
      </c>
      <c r="D244" s="75"/>
      <c r="E244" s="80">
        <f t="shared" si="9"/>
        <v>1022.1399999999987</v>
      </c>
    </row>
    <row r="245" spans="1:5" x14ac:dyDescent="0.3">
      <c r="A245" s="74">
        <v>44175</v>
      </c>
      <c r="B245" s="75" t="s">
        <v>184</v>
      </c>
      <c r="C245" s="95">
        <v>50</v>
      </c>
      <c r="D245" s="75"/>
      <c r="E245" s="80">
        <f t="shared" si="9"/>
        <v>1072.1399999999987</v>
      </c>
    </row>
    <row r="246" spans="1:5" x14ac:dyDescent="0.3">
      <c r="A246" s="74">
        <v>44183</v>
      </c>
      <c r="B246" s="75" t="s">
        <v>194</v>
      </c>
      <c r="C246" s="95"/>
      <c r="D246" s="75">
        <v>863.12</v>
      </c>
      <c r="E246" s="80">
        <f t="shared" si="9"/>
        <v>209.01999999999873</v>
      </c>
    </row>
    <row r="247" spans="1:5" x14ac:dyDescent="0.3">
      <c r="A247" s="74">
        <v>44186</v>
      </c>
      <c r="B247" s="75" t="s">
        <v>183</v>
      </c>
      <c r="C247" s="95">
        <v>7000</v>
      </c>
      <c r="D247" s="75"/>
      <c r="E247" s="80">
        <f t="shared" si="9"/>
        <v>7209.0199999999986</v>
      </c>
    </row>
    <row r="248" spans="1:5" x14ac:dyDescent="0.3">
      <c r="A248" s="74">
        <v>44186</v>
      </c>
      <c r="B248" s="75" t="s">
        <v>187</v>
      </c>
      <c r="C248" s="95"/>
      <c r="D248" s="75">
        <v>681.48</v>
      </c>
      <c r="E248" s="80">
        <f t="shared" si="9"/>
        <v>6527.5399999999991</v>
      </c>
    </row>
    <row r="249" spans="1:5" x14ac:dyDescent="0.3">
      <c r="A249" s="74">
        <v>44186</v>
      </c>
      <c r="B249" s="75" t="s">
        <v>185</v>
      </c>
      <c r="C249" s="95"/>
      <c r="D249" s="75">
        <v>1053.49</v>
      </c>
      <c r="E249" s="80">
        <f t="shared" si="9"/>
        <v>5474.0499999999993</v>
      </c>
    </row>
    <row r="250" spans="1:5" x14ac:dyDescent="0.3">
      <c r="A250" s="74">
        <v>44186</v>
      </c>
      <c r="B250" s="75" t="s">
        <v>186</v>
      </c>
      <c r="C250" s="95"/>
      <c r="D250" s="75">
        <v>521.24</v>
      </c>
      <c r="E250" s="80">
        <f t="shared" si="9"/>
        <v>4952.8099999999995</v>
      </c>
    </row>
    <row r="251" spans="1:5" x14ac:dyDescent="0.3">
      <c r="A251" s="74">
        <v>44186</v>
      </c>
      <c r="B251" s="75" t="s">
        <v>190</v>
      </c>
      <c r="C251" s="95"/>
      <c r="D251" s="75">
        <v>574.75</v>
      </c>
      <c r="E251" s="80">
        <f t="shared" si="9"/>
        <v>4378.0599999999995</v>
      </c>
    </row>
    <row r="252" spans="1:5" x14ac:dyDescent="0.3">
      <c r="A252" s="74">
        <v>44187</v>
      </c>
      <c r="B252" s="75" t="s">
        <v>189</v>
      </c>
      <c r="C252" s="95"/>
      <c r="D252" s="75">
        <v>498.82</v>
      </c>
      <c r="E252" s="80">
        <f t="shared" si="9"/>
        <v>3879.2399999999993</v>
      </c>
    </row>
    <row r="253" spans="1:5" x14ac:dyDescent="0.3">
      <c r="A253" s="74">
        <v>44187</v>
      </c>
      <c r="B253" s="75" t="s">
        <v>188</v>
      </c>
      <c r="C253" s="95"/>
      <c r="D253" s="75">
        <v>694.21</v>
      </c>
      <c r="E253" s="80">
        <f t="shared" si="9"/>
        <v>3185.0299999999993</v>
      </c>
    </row>
    <row r="254" spans="1:5" x14ac:dyDescent="0.3">
      <c r="A254" s="74">
        <v>44193</v>
      </c>
      <c r="B254" s="75" t="s">
        <v>195</v>
      </c>
      <c r="C254" s="95"/>
      <c r="D254" s="75">
        <v>49</v>
      </c>
      <c r="E254" s="80">
        <f t="shared" si="9"/>
        <v>3136.0299999999993</v>
      </c>
    </row>
    <row r="255" spans="1:5" ht="14.4" thickBot="1" x14ac:dyDescent="0.35">
      <c r="A255" s="81" t="s">
        <v>125</v>
      </c>
      <c r="B255" s="102"/>
      <c r="C255" s="103">
        <f>SUM(C233:C254)</f>
        <v>10081.23</v>
      </c>
      <c r="D255" s="103">
        <f>SUM(D233:D254)</f>
        <v>13101.52</v>
      </c>
      <c r="E255" s="103">
        <f>E232+C255-D255</f>
        <v>3136.0299999999988</v>
      </c>
    </row>
    <row r="256" spans="1:5" ht="14.4" thickBot="1" x14ac:dyDescent="0.35">
      <c r="A256" s="104" t="s">
        <v>126</v>
      </c>
      <c r="B256" s="105" t="s">
        <v>127</v>
      </c>
      <c r="C256" s="106">
        <f>C233+C247</f>
        <v>9950</v>
      </c>
      <c r="D256" s="112">
        <v>0</v>
      </c>
      <c r="E256" s="73"/>
    </row>
    <row r="258" spans="1:5" ht="14.4" thickBot="1" x14ac:dyDescent="0.35"/>
    <row r="259" spans="1:5" ht="15" thickBot="1" x14ac:dyDescent="0.35">
      <c r="A259" s="113" t="s">
        <v>196</v>
      </c>
      <c r="B259" s="114"/>
      <c r="C259" s="114"/>
      <c r="D259" s="115"/>
      <c r="E259" s="116">
        <f>E255+E227+E186+E163+E98</f>
        <v>27472.689999999995</v>
      </c>
    </row>
  </sheetData>
  <mergeCells count="11">
    <mergeCell ref="A40:D40"/>
    <mergeCell ref="A44:D44"/>
    <mergeCell ref="A61:D61"/>
    <mergeCell ref="A69:D69"/>
    <mergeCell ref="A75:E75"/>
    <mergeCell ref="A1:D1"/>
    <mergeCell ref="A2:D2"/>
    <mergeCell ref="A3:D3"/>
    <mergeCell ref="A4:D4"/>
    <mergeCell ref="A5:D5"/>
    <mergeCell ref="A25:D2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2021-01-25T16:00:57Z</dcterms:created>
  <dcterms:modified xsi:type="dcterms:W3CDTF">2021-01-25T16:01:41Z</dcterms:modified>
</cp:coreProperties>
</file>