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a\AçãoSolidária\Abrigo\Financ\"/>
    </mc:Choice>
  </mc:AlternateContent>
  <xr:revisionPtr revIDLastSave="0" documentId="8_{351C5F5F-C73C-457E-8135-A02B807FBC16}" xr6:coauthVersionLast="44" xr6:coauthVersionMax="44" xr10:uidLastSave="{00000000-0000-0000-0000-000000000000}"/>
  <bookViews>
    <workbookView xWindow="-108" yWindow="-108" windowWidth="23256" windowHeight="12720" xr2:uid="{D5CE9B2A-8BA3-4F3E-B798-8FAF91C87D07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26" i="1" l="1"/>
  <c r="D225" i="1"/>
  <c r="C225" i="1"/>
  <c r="E225" i="1" s="1"/>
  <c r="E208" i="1"/>
  <c r="E209" i="1" s="1"/>
  <c r="E210" i="1" s="1"/>
  <c r="E211" i="1" s="1"/>
  <c r="E212" i="1" s="1"/>
  <c r="E213" i="1" s="1"/>
  <c r="E214" i="1" s="1"/>
  <c r="E215" i="1" s="1"/>
  <c r="E216" i="1" s="1"/>
  <c r="E217" i="1" s="1"/>
  <c r="E218" i="1" s="1"/>
  <c r="E219" i="1" s="1"/>
  <c r="E220" i="1" s="1"/>
  <c r="E221" i="1" s="1"/>
  <c r="E222" i="1" s="1"/>
  <c r="E223" i="1" s="1"/>
  <c r="E224" i="1" s="1"/>
  <c r="D203" i="1"/>
  <c r="C203" i="1"/>
  <c r="D202" i="1"/>
  <c r="E202" i="1" s="1"/>
  <c r="C202" i="1"/>
  <c r="E177" i="1"/>
  <c r="E178" i="1" s="1"/>
  <c r="E179" i="1" s="1"/>
  <c r="E180" i="1" s="1"/>
  <c r="E181" i="1" s="1"/>
  <c r="E182" i="1" s="1"/>
  <c r="E183" i="1" s="1"/>
  <c r="E184" i="1" s="1"/>
  <c r="E185" i="1" s="1"/>
  <c r="E186" i="1" s="1"/>
  <c r="E187" i="1" s="1"/>
  <c r="E188" i="1" s="1"/>
  <c r="E189" i="1" s="1"/>
  <c r="E190" i="1" s="1"/>
  <c r="E191" i="1" s="1"/>
  <c r="E192" i="1" s="1"/>
  <c r="E193" i="1" s="1"/>
  <c r="E194" i="1" s="1"/>
  <c r="E195" i="1" s="1"/>
  <c r="E196" i="1" s="1"/>
  <c r="E197" i="1" s="1"/>
  <c r="E198" i="1" s="1"/>
  <c r="E199" i="1" s="1"/>
  <c r="E200" i="1" s="1"/>
  <c r="E201" i="1" s="1"/>
  <c r="D171" i="1"/>
  <c r="E170" i="1"/>
  <c r="D170" i="1"/>
  <c r="C170" i="1"/>
  <c r="E145" i="1"/>
  <c r="E146" i="1" s="1"/>
  <c r="E147" i="1" s="1"/>
  <c r="E148" i="1" s="1"/>
  <c r="E149" i="1" s="1"/>
  <c r="E150" i="1" s="1"/>
  <c r="E151" i="1" s="1"/>
  <c r="E152" i="1" s="1"/>
  <c r="E153" i="1" s="1"/>
  <c r="E154" i="1" s="1"/>
  <c r="E155" i="1" s="1"/>
  <c r="E156" i="1" s="1"/>
  <c r="E157" i="1" s="1"/>
  <c r="E158" i="1" s="1"/>
  <c r="E159" i="1" s="1"/>
  <c r="E160" i="1" s="1"/>
  <c r="E161" i="1" s="1"/>
  <c r="E162" i="1" s="1"/>
  <c r="E163" i="1" s="1"/>
  <c r="E164" i="1" s="1"/>
  <c r="E165" i="1" s="1"/>
  <c r="E166" i="1" s="1"/>
  <c r="E167" i="1" s="1"/>
  <c r="E168" i="1" s="1"/>
  <c r="E169" i="1" s="1"/>
  <c r="D140" i="1"/>
  <c r="C140" i="1"/>
  <c r="D139" i="1"/>
  <c r="C139" i="1"/>
  <c r="E139" i="1" s="1"/>
  <c r="E99" i="1"/>
  <c r="E100" i="1" s="1"/>
  <c r="E101" i="1" s="1"/>
  <c r="E102" i="1" s="1"/>
  <c r="E103" i="1" s="1"/>
  <c r="E104" i="1" s="1"/>
  <c r="E105" i="1" s="1"/>
  <c r="E106" i="1" s="1"/>
  <c r="E107" i="1" s="1"/>
  <c r="E108" i="1" s="1"/>
  <c r="E109" i="1" s="1"/>
  <c r="E110" i="1" s="1"/>
  <c r="E111" i="1" s="1"/>
  <c r="E112" i="1" s="1"/>
  <c r="E113" i="1" s="1"/>
  <c r="E114" i="1" s="1"/>
  <c r="E115" i="1" s="1"/>
  <c r="E116" i="1" s="1"/>
  <c r="E117" i="1" s="1"/>
  <c r="E118" i="1" s="1"/>
  <c r="E119" i="1" s="1"/>
  <c r="E120" i="1" s="1"/>
  <c r="E121" i="1" s="1"/>
  <c r="E122" i="1" s="1"/>
  <c r="E123" i="1" s="1"/>
  <c r="E124" i="1" s="1"/>
  <c r="E125" i="1" s="1"/>
  <c r="E126" i="1" s="1"/>
  <c r="E127" i="1" s="1"/>
  <c r="E128" i="1" s="1"/>
  <c r="E129" i="1" s="1"/>
  <c r="E130" i="1" s="1"/>
  <c r="E131" i="1" s="1"/>
  <c r="E132" i="1" s="1"/>
  <c r="E133" i="1" s="1"/>
  <c r="E134" i="1" s="1"/>
  <c r="E135" i="1" s="1"/>
  <c r="E136" i="1" s="1"/>
  <c r="E137" i="1" s="1"/>
  <c r="E138" i="1" s="1"/>
  <c r="E98" i="1"/>
  <c r="D93" i="1"/>
  <c r="C93" i="1"/>
  <c r="E93" i="1" s="1"/>
  <c r="E75" i="1"/>
  <c r="E76" i="1" s="1"/>
  <c r="E77" i="1" s="1"/>
  <c r="E78" i="1" s="1"/>
  <c r="E79" i="1" s="1"/>
  <c r="E80" i="1" s="1"/>
  <c r="E81" i="1" s="1"/>
  <c r="E82" i="1" s="1"/>
  <c r="E83" i="1" s="1"/>
  <c r="E84" i="1" s="1"/>
  <c r="E85" i="1" s="1"/>
  <c r="E86" i="1" s="1"/>
  <c r="E74" i="1"/>
  <c r="C70" i="1"/>
  <c r="D70" i="1" s="1"/>
  <c r="D65" i="1"/>
  <c r="D66" i="1" s="1"/>
  <c r="D67" i="1" s="1"/>
  <c r="D68" i="1" s="1"/>
  <c r="D69" i="1" s="1"/>
  <c r="D64" i="1"/>
  <c r="C61" i="1"/>
  <c r="D61" i="1" s="1"/>
  <c r="D58" i="1"/>
  <c r="D59" i="1" s="1"/>
  <c r="D60" i="1" s="1"/>
  <c r="C55" i="1"/>
  <c r="D55" i="1" s="1"/>
  <c r="D28" i="1"/>
  <c r="D29" i="1" s="1"/>
  <c r="D30" i="1" s="1"/>
  <c r="D31" i="1" s="1"/>
  <c r="D32" i="1" s="1"/>
  <c r="D33" i="1" s="1"/>
  <c r="D34" i="1" s="1"/>
  <c r="D35" i="1" s="1"/>
  <c r="D36" i="1" s="1"/>
  <c r="D37" i="1" s="1"/>
  <c r="D38" i="1" s="1"/>
  <c r="D39" i="1" s="1"/>
  <c r="D40" i="1" s="1"/>
  <c r="D41" i="1" s="1"/>
  <c r="D42" i="1" s="1"/>
  <c r="D43" i="1" s="1"/>
  <c r="D44" i="1" s="1"/>
  <c r="D45" i="1" s="1"/>
  <c r="D46" i="1" s="1"/>
  <c r="D47" i="1" s="1"/>
  <c r="D48" i="1" s="1"/>
  <c r="D49" i="1" s="1"/>
  <c r="D50" i="1" s="1"/>
  <c r="D51" i="1" s="1"/>
  <c r="D52" i="1" s="1"/>
  <c r="D53" i="1" s="1"/>
  <c r="D54" i="1" s="1"/>
  <c r="D25" i="1"/>
  <c r="C25" i="1"/>
  <c r="D24" i="1"/>
  <c r="C21" i="1"/>
  <c r="D21" i="1" s="1"/>
  <c r="D20" i="1"/>
  <c r="C17" i="1"/>
  <c r="D17" i="1" s="1"/>
  <c r="D8" i="1"/>
  <c r="D9" i="1" s="1"/>
  <c r="D10" i="1" s="1"/>
  <c r="D11" i="1" s="1"/>
  <c r="D12" i="1" s="1"/>
  <c r="D13" i="1" s="1"/>
  <c r="D14" i="1" s="1"/>
  <c r="D15" i="1" s="1"/>
  <c r="D16" i="1" s="1"/>
  <c r="D7" i="1"/>
  <c r="E229" i="1" l="1"/>
</calcChain>
</file>

<file path=xl/sharedStrings.xml><?xml version="1.0" encoding="utf-8"?>
<sst xmlns="http://schemas.openxmlformats.org/spreadsheetml/2006/main" count="255" uniqueCount="168">
  <si>
    <t>CNPJ 02.390.402/0001-75</t>
  </si>
  <si>
    <t>Quadra 89 Lote A - Parque Mingone - Luziânia - GO</t>
  </si>
  <si>
    <t xml:space="preserve"> CAIXA DINHEIRO - RECEITAS E DESPESAS</t>
  </si>
  <si>
    <t>Alimentos</t>
  </si>
  <si>
    <t xml:space="preserve">DIA </t>
  </si>
  <si>
    <t>DESCRIÇÃO</t>
  </si>
  <si>
    <t>Despesa</t>
  </si>
  <si>
    <t xml:space="preserve">DIA A DIA - LUZIANIA </t>
  </si>
  <si>
    <t xml:space="preserve">COSTA ATACADAO </t>
  </si>
  <si>
    <t xml:space="preserve">YURI DUARTE RIBEIRO </t>
  </si>
  <si>
    <t xml:space="preserve">COM.DE ALIMENTOS BELEM E SILVA </t>
  </si>
  <si>
    <t xml:space="preserve">SARW COMERCIAL DE ALIMENTOS LTDA </t>
  </si>
  <si>
    <t xml:space="preserve">ATACADAO S.A </t>
  </si>
  <si>
    <t xml:space="preserve">GM PANIFICADORA E INDUSTRIAL DE PRODUTOS ALIMENTOS </t>
  </si>
  <si>
    <t>COMERCIAL DE ALIMENTOS SUPERSAM E ANDRADE</t>
  </si>
  <si>
    <t>Saldo Final Grupo</t>
  </si>
  <si>
    <t>Combustível</t>
  </si>
  <si>
    <t xml:space="preserve">AUTO POSTO I LTDA </t>
  </si>
  <si>
    <t>Educação</t>
  </si>
  <si>
    <t>Escritório</t>
  </si>
  <si>
    <t xml:space="preserve">MG EMBALAGENS </t>
  </si>
  <si>
    <t xml:space="preserve">MARIANA SANTANA DO AMARAL </t>
  </si>
  <si>
    <t xml:space="preserve">COMERCIAL DE EMBALAGENS SANDRA LTDA </t>
  </si>
  <si>
    <t xml:space="preserve">LUANA </t>
  </si>
  <si>
    <t xml:space="preserve">GONÇALVES </t>
  </si>
  <si>
    <t xml:space="preserve">PAPELARIA AVIAMENTOS E BRINQUEDOS </t>
  </si>
  <si>
    <t xml:space="preserve">FUJIOKA </t>
  </si>
  <si>
    <t xml:space="preserve">CONTRATO DE LOCAÇAO/CHACARA </t>
  </si>
  <si>
    <t xml:space="preserve">NATURAL GAS </t>
  </si>
  <si>
    <t xml:space="preserve">PAPELARIA AVIAMENTOS FM3 LTDA </t>
  </si>
  <si>
    <t xml:space="preserve">DUAM-PML </t>
  </si>
  <si>
    <t xml:space="preserve">SANEAGO / HEITOR </t>
  </si>
  <si>
    <t>SHOPPING 12</t>
  </si>
  <si>
    <t xml:space="preserve">COM.DE EMBALAGENS SANDRA LTDA </t>
  </si>
  <si>
    <t xml:space="preserve">NFJ IMPORTADOS LTDA - ME </t>
  </si>
  <si>
    <t xml:space="preserve">RECIBO - NETO BIJU </t>
  </si>
  <si>
    <t xml:space="preserve">ABA GRAFICA RAPIDA </t>
  </si>
  <si>
    <t xml:space="preserve">MAX REVOLUTION </t>
  </si>
  <si>
    <t xml:space="preserve">MIT IMPRESSORAS </t>
  </si>
  <si>
    <t xml:space="preserve">RECIBO - LIMPA FOSSA </t>
  </si>
  <si>
    <t>Manutenção / Instalações</t>
  </si>
  <si>
    <t xml:space="preserve">INOVAR </t>
  </si>
  <si>
    <t>Saúde</t>
  </si>
  <si>
    <t xml:space="preserve">DRAGARIA SANTA MARIA </t>
  </si>
  <si>
    <t xml:space="preserve">DRAGARIA PASSARELA </t>
  </si>
  <si>
    <t xml:space="preserve">ODONTOCOMPY- PEDRO HENRIQUE </t>
  </si>
  <si>
    <t xml:space="preserve">DROGASIL </t>
  </si>
  <si>
    <t xml:space="preserve">DROGALINS PASSARELA </t>
  </si>
  <si>
    <t>DIA</t>
  </si>
  <si>
    <t>CRÉDITO</t>
  </si>
  <si>
    <t>DÉBITO</t>
  </si>
  <si>
    <t>SALDO</t>
  </si>
  <si>
    <t>31/04/2020</t>
  </si>
  <si>
    <t>Saldo Anterior</t>
  </si>
  <si>
    <t xml:space="preserve">TRANSF. CEF </t>
  </si>
  <si>
    <t xml:space="preserve">RECEITA BAZAR </t>
  </si>
  <si>
    <t>TAXA ASSOCIADO /JOAO MENEZES</t>
  </si>
  <si>
    <t>DOACAO / MARLENE</t>
  </si>
  <si>
    <t>DOACAO / PAULO ROBERTO</t>
  </si>
  <si>
    <t>TAXA ASSOCIADA/ELEN</t>
  </si>
  <si>
    <t>Escritiório</t>
  </si>
  <si>
    <t>TOTAL</t>
  </si>
  <si>
    <t xml:space="preserve">Controle de Banco do Brasil AG 0941-5 CC 28.443-2  </t>
  </si>
  <si>
    <t>Dia</t>
  </si>
  <si>
    <t>Descrição</t>
  </si>
  <si>
    <t>Crédito</t>
  </si>
  <si>
    <t>Débito</t>
  </si>
  <si>
    <t>Saldo</t>
  </si>
  <si>
    <t>SALDO ANTERIOR</t>
  </si>
  <si>
    <t>04/05 5977 207293-9 PATRICIA TARGI</t>
  </si>
  <si>
    <t>04/05 5977 231468-1 DORACY C REIS</t>
  </si>
  <si>
    <t>04/05 1273 362941-4 CARLOS R L TOR</t>
  </si>
  <si>
    <t>05/05 5197 8616-9 FRANCISCO SAGR</t>
  </si>
  <si>
    <t>290 0000 8561701000101 PAGSEGURO INTE</t>
  </si>
  <si>
    <t>06/05 0941 44883-4 COMUNIDADE DA</t>
  </si>
  <si>
    <t>06/05 1239 5854-8 C S FACE JESUS</t>
  </si>
  <si>
    <t>06/05 0941 43098-6 PETRINA RODRIG</t>
  </si>
  <si>
    <t>06/05 0941 43113-3 ALAIDE RODRIGU</t>
  </si>
  <si>
    <t>104 0804 002390402000175 COMUNIDADE DA</t>
  </si>
  <si>
    <t>341 5079 02570508179 PATRICIA NUNES SI</t>
  </si>
  <si>
    <t>Cobrança referente 06/05/2020</t>
  </si>
  <si>
    <t xml:space="preserve">870 Transfer?ncia recebida </t>
  </si>
  <si>
    <t>07/05 0941 44883-4 COMUNIDADE DA</t>
  </si>
  <si>
    <t>07/05 1239 5854-8 C S FACE JESUS</t>
  </si>
  <si>
    <t>172574740001-16 FUNDO MUNICIPAL DE ASS</t>
  </si>
  <si>
    <t>07/05 5197 8616-9 FRANCISCO SAGR</t>
  </si>
  <si>
    <t>FGTS ARRECADACAO GRF</t>
  </si>
  <si>
    <t>11/05 3596 13549-6 FABRICIO MACIE</t>
  </si>
  <si>
    <t>104 0004 39992390182 ROSANGELA DA C</t>
  </si>
  <si>
    <t>Cobrança referente 11/05/2020</t>
  </si>
  <si>
    <t>341 7011 75559650463 HELDER LUIZ BA</t>
  </si>
  <si>
    <t>OI/14 BRT CELULAR</t>
  </si>
  <si>
    <t>Cobrança referente 14/05/2020</t>
  </si>
  <si>
    <t>RFB- DARF PRETO CALCULADO</t>
  </si>
  <si>
    <t>GPS- Ident.: 2390402000175 - 04/2020</t>
  </si>
  <si>
    <t>20/05 3477 963641-2 GUILHERMINA BA</t>
  </si>
  <si>
    <t>20/05 4267 9913534-5 WILTON ANTONIO</t>
  </si>
  <si>
    <t>104 0816 44904452615 LUIZ FLAVIO CO</t>
  </si>
  <si>
    <t xml:space="preserve">830 Dep?sito Online </t>
  </si>
  <si>
    <t xml:space="preserve">831 Dep?sito Online </t>
  </si>
  <si>
    <t>27/05 3413 115898-8 SILVANA BARBOS</t>
  </si>
  <si>
    <t>GPS- Ident.: 10533280400341 - 05/2020</t>
  </si>
  <si>
    <t>29/05 2883 24383-3 MANOEL DONATO</t>
  </si>
  <si>
    <t>Total</t>
  </si>
  <si>
    <t>Transferências</t>
  </si>
  <si>
    <t>Movimentação entre CC</t>
  </si>
  <si>
    <t xml:space="preserve">Controle de Banco do Brasil AG 0941-5 CC 44883-4  </t>
  </si>
  <si>
    <t>04/05 5197 977869-1 LEILA C OLIVEI</t>
  </si>
  <si>
    <t>04/05 8608 8986-9 CLAUDIA VIEIRA</t>
  </si>
  <si>
    <t>05/05 2912 42877-9 FABIANA COSTA</t>
  </si>
  <si>
    <t>Cobrança referente 05/05/2020</t>
  </si>
  <si>
    <t>237 2243 70840385153 FRANK SHIMABUK</t>
  </si>
  <si>
    <t>06/05 0941 28443-2 C S FACE JESUS</t>
  </si>
  <si>
    <t>07/05 0941 28443-2 C S FACE JESUS</t>
  </si>
  <si>
    <t>Cobrança referente 07/05/2020</t>
  </si>
  <si>
    <t>237 2243 32741324549 ROBSON ROSA DO</t>
  </si>
  <si>
    <t>11/05 2912 29810-7 ADRIANA BARBOS</t>
  </si>
  <si>
    <t>11/05 3477 5947226-X JOSELIA SIMOES</t>
  </si>
  <si>
    <t>11/05 5123 15700-7 FERNANDO CENTE</t>
  </si>
  <si>
    <t>13/05 1230 71279-5 LUCIANA ASSIS</t>
  </si>
  <si>
    <t>13/05 2912 30390-9 ANTONIO PADUA</t>
  </si>
  <si>
    <t>14/05 4883 6017-8 MICHELINE MEND</t>
  </si>
  <si>
    <t>16/05 5197 973818-5 CLEOMAR L DA S</t>
  </si>
  <si>
    <t>18/05 8611 12245-9 FABIOLA BOHMER</t>
  </si>
  <si>
    <t>21/05 1606 9458172-X VANESSA MARA D</t>
  </si>
  <si>
    <t>21/05 5977 236095-0 CLARITA COSTA</t>
  </si>
  <si>
    <t>23/05 5977 233127-6 DILSON MARTINS</t>
  </si>
  <si>
    <t>26/05 5190 4392705-X IOLANDA SANTOS</t>
  </si>
  <si>
    <t>26/05 5977 231328-6 DEJAIR C REIS</t>
  </si>
  <si>
    <t>26/05 8612 7188-9 ROSANGELA DA C</t>
  </si>
  <si>
    <t xml:space="preserve">Controle de Banco do Brasil AG 1239-4 CC 5854-8 </t>
  </si>
  <si>
    <t>000 Saldo Anterior</t>
  </si>
  <si>
    <t>04/05 4850 202899-9 ROSANA CAVALCA</t>
  </si>
  <si>
    <t>02/05 8428 60489-5 REGINA CC PINT</t>
  </si>
  <si>
    <t>04/05 5197 12508-3 RONALDO COSTA</t>
  </si>
  <si>
    <t>03/05 5197 978491-8 JOAO FERRARI N</t>
  </si>
  <si>
    <t>341 9193 8458849720 OLAVO LINS E M</t>
  </si>
  <si>
    <t>04/05 5197 975925-5 PATRICIA MARTI</t>
  </si>
  <si>
    <t>05/05 8428 26500-4 MARCELO CALDEI</t>
  </si>
  <si>
    <t>06/05 5197 8616-9 FRANCISCO SAGR</t>
  </si>
  <si>
    <t>11/05 2909 211188-8 CLIVIA C A JOR</t>
  </si>
  <si>
    <t>13/05 0826 30099-3 ISABEL C A TEI</t>
  </si>
  <si>
    <t>15/05 8615 108668-5 GEOVANI LUIZ C</t>
  </si>
  <si>
    <t>16/05 5197 6154-9 RODRIGO CARVAL</t>
  </si>
  <si>
    <t>17/05 5197 9558-3 LUCIANA ROCHA</t>
  </si>
  <si>
    <t>20/05 4267 962406-6 GUSTAVO ADOLFO</t>
  </si>
  <si>
    <t>20/05 4267 2062439-5 CLARISSE NETO</t>
  </si>
  <si>
    <t>20/05 4267 3753099-2 GILBERTO CARNE</t>
  </si>
  <si>
    <t>20/05 4267 6875085-4 MARIANA NEME R</t>
  </si>
  <si>
    <t>21/05 5977 236700-9 WERICKSON COST</t>
  </si>
  <si>
    <t>21/05 5701 55998-9 ENIO FERREIRA</t>
  </si>
  <si>
    <t>22/05 4884 208080-X JOARES A CAOVI</t>
  </si>
  <si>
    <t>28/05 4884 275068-6 HUGO FERNANDES</t>
  </si>
  <si>
    <t xml:space="preserve">Controle de CEF AG 0804 CC 1833-9  </t>
  </si>
  <si>
    <t>CRED TED</t>
  </si>
  <si>
    <t>JANILMA DE CARVALHO CASTRO</t>
  </si>
  <si>
    <t>LUCELITA DE OLIVEIRA DE MATOS</t>
  </si>
  <si>
    <t>MARILENE DE CARVALHO</t>
  </si>
  <si>
    <t>JAIRO LIMA SOUZA</t>
  </si>
  <si>
    <t>SANDRA LUCIA DOS SANTOS BRAZ</t>
  </si>
  <si>
    <t>MARIA NATALIA S SANTOS</t>
  </si>
  <si>
    <t>TR TEV IBC</t>
  </si>
  <si>
    <t>REGINALDO ALVES RABELO ME</t>
  </si>
  <si>
    <t>ELOA PAULO DE SOUZA</t>
  </si>
  <si>
    <t>VIVIANE CALDAS REIS</t>
  </si>
  <si>
    <t>JOAO DE JESUS</t>
  </si>
  <si>
    <t>MANUT CTA</t>
  </si>
  <si>
    <t>SALDO TOTAL DO MÊS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</si>
</sst>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[$-416]mmmm\-yy;@"/>
    <numFmt numFmtId="165" formatCode="_-* #,##0.00\ _R_$_ _-;\-* #,##0.00\ _R_$_ _-;_-* &quot;-&quot;??\ _R_$_ _-;_-@_-"/>
  </numFmts>
  <fonts count="17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sz val="8"/>
      <color rgb="FF3F3F3F"/>
      <name val="Arial"/>
      <family val="2"/>
    </font>
    <font>
      <sz val="9"/>
      <color theme="1"/>
      <name val="Calibri"/>
      <family val="2"/>
      <scheme val="minor"/>
    </font>
    <font>
      <sz val="9"/>
      <color rgb="FF3F3F3F"/>
      <name val="Calibri"/>
      <family val="2"/>
      <scheme val="minor"/>
    </font>
    <font>
      <sz val="8"/>
      <color theme="1"/>
      <name val="Arial"/>
      <family val="2"/>
    </font>
    <font>
      <sz val="10"/>
      <color rgb="FF3F3F3F"/>
      <name val="Calibri"/>
      <family val="2"/>
      <scheme val="minor"/>
    </font>
    <font>
      <sz val="9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5" fontId="8" fillId="0" borderId="0" applyFont="0" applyFill="0" applyBorder="0" applyAlignment="0" applyProtection="0"/>
  </cellStyleXfs>
  <cellXfs count="111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64" fontId="3" fillId="0" borderId="3" xfId="0" applyNumberFormat="1" applyFont="1" applyBorder="1" applyAlignment="1">
      <alignment horizontal="center" vertical="center"/>
    </xf>
    <xf numFmtId="164" fontId="3" fillId="0" borderId="4" xfId="0" applyNumberFormat="1" applyFont="1" applyBorder="1" applyAlignment="1">
      <alignment horizontal="center" vertical="center"/>
    </xf>
    <xf numFmtId="164" fontId="3" fillId="0" borderId="5" xfId="0" applyNumberFormat="1" applyFont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43" fontId="6" fillId="2" borderId="9" xfId="1" applyFont="1" applyFill="1" applyBorder="1" applyAlignment="1">
      <alignment horizontal="center" vertical="center"/>
    </xf>
    <xf numFmtId="16" fontId="5" fillId="0" borderId="10" xfId="0" applyNumberFormat="1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43" fontId="5" fillId="0" borderId="10" xfId="1" applyFont="1" applyBorder="1" applyAlignment="1">
      <alignment vertical="center"/>
    </xf>
    <xf numFmtId="43" fontId="5" fillId="3" borderId="10" xfId="1" applyFont="1" applyFill="1" applyBorder="1" applyAlignment="1">
      <alignment vertical="center"/>
    </xf>
    <xf numFmtId="16" fontId="5" fillId="3" borderId="10" xfId="0" applyNumberFormat="1" applyFont="1" applyFill="1" applyBorder="1" applyAlignment="1">
      <alignment vertical="center"/>
    </xf>
    <xf numFmtId="0" fontId="5" fillId="3" borderId="10" xfId="0" applyFont="1" applyFill="1" applyBorder="1" applyAlignment="1">
      <alignment vertical="center"/>
    </xf>
    <xf numFmtId="0" fontId="7" fillId="2" borderId="10" xfId="0" applyFont="1" applyFill="1" applyBorder="1" applyAlignment="1">
      <alignment vertical="center"/>
    </xf>
    <xf numFmtId="0" fontId="7" fillId="2" borderId="10" xfId="0" applyFont="1" applyFill="1" applyBorder="1" applyAlignment="1">
      <alignment horizontal="right" vertical="center"/>
    </xf>
    <xf numFmtId="43" fontId="5" fillId="2" borderId="10" xfId="1" applyFont="1" applyFill="1" applyBorder="1" applyAlignment="1">
      <alignment vertical="center"/>
    </xf>
    <xf numFmtId="0" fontId="4" fillId="4" borderId="10" xfId="0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center" vertical="center"/>
    </xf>
    <xf numFmtId="43" fontId="6" fillId="4" borderId="10" xfId="1" applyFont="1" applyFill="1" applyBorder="1" applyAlignment="1">
      <alignment horizontal="center" vertical="center"/>
    </xf>
    <xf numFmtId="0" fontId="7" fillId="4" borderId="11" xfId="0" applyFont="1" applyFill="1" applyBorder="1" applyAlignment="1">
      <alignment vertical="center"/>
    </xf>
    <xf numFmtId="0" fontId="7" fillId="4" borderId="6" xfId="0" applyFont="1" applyFill="1" applyBorder="1" applyAlignment="1">
      <alignment horizontal="right" vertical="center"/>
    </xf>
    <xf numFmtId="43" fontId="7" fillId="4" borderId="10" xfId="1" applyFont="1" applyFill="1" applyBorder="1" applyAlignment="1">
      <alignment vertical="center"/>
    </xf>
    <xf numFmtId="0" fontId="5" fillId="2" borderId="10" xfId="0" applyFont="1" applyFill="1" applyBorder="1" applyAlignment="1">
      <alignment horizontal="center" vertical="center"/>
    </xf>
    <xf numFmtId="43" fontId="6" fillId="2" borderId="12" xfId="1" applyFont="1" applyFill="1" applyBorder="1" applyAlignment="1">
      <alignment horizontal="center" vertical="center"/>
    </xf>
    <xf numFmtId="16" fontId="5" fillId="0" borderId="0" xfId="0" applyNumberFormat="1" applyFont="1" applyAlignment="1">
      <alignment vertical="center"/>
    </xf>
    <xf numFmtId="0" fontId="5" fillId="0" borderId="13" xfId="0" applyFont="1" applyBorder="1" applyAlignment="1">
      <alignment vertical="center"/>
    </xf>
    <xf numFmtId="43" fontId="7" fillId="4" borderId="6" xfId="1" applyFont="1" applyFill="1" applyBorder="1" applyAlignment="1">
      <alignment vertical="center"/>
    </xf>
    <xf numFmtId="43" fontId="7" fillId="4" borderId="13" xfId="1" applyFont="1" applyFill="1" applyBorder="1" applyAlignment="1">
      <alignment vertical="center"/>
    </xf>
    <xf numFmtId="16" fontId="7" fillId="2" borderId="11" xfId="0" applyNumberFormat="1" applyFont="1" applyFill="1" applyBorder="1" applyAlignment="1">
      <alignment vertical="center"/>
    </xf>
    <xf numFmtId="0" fontId="7" fillId="2" borderId="6" xfId="0" applyFont="1" applyFill="1" applyBorder="1" applyAlignment="1">
      <alignment horizontal="right" vertical="center"/>
    </xf>
    <xf numFmtId="43" fontId="7" fillId="2" borderId="6" xfId="1" applyFont="1" applyFill="1" applyBorder="1" applyAlignment="1">
      <alignment vertical="center"/>
    </xf>
    <xf numFmtId="43" fontId="7" fillId="2" borderId="13" xfId="1" applyFont="1" applyFill="1" applyBorder="1" applyAlignment="1">
      <alignment vertical="center"/>
    </xf>
    <xf numFmtId="0" fontId="4" fillId="4" borderId="0" xfId="0" applyFont="1" applyFill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43" fontId="6" fillId="4" borderId="12" xfId="1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43" fontId="5" fillId="0" borderId="10" xfId="1" applyFont="1" applyBorder="1" applyAlignment="1">
      <alignment horizontal="center" vertical="center"/>
    </xf>
    <xf numFmtId="16" fontId="8" fillId="0" borderId="10" xfId="0" applyNumberFormat="1" applyFont="1" applyBorder="1" applyAlignment="1">
      <alignment vertical="center"/>
    </xf>
    <xf numFmtId="0" fontId="8" fillId="0" borderId="10" xfId="0" applyFont="1" applyBorder="1" applyAlignment="1">
      <alignment vertical="center"/>
    </xf>
    <xf numFmtId="43" fontId="8" fillId="0" borderId="10" xfId="1" applyFont="1" applyBorder="1" applyAlignment="1">
      <alignment vertical="center"/>
    </xf>
    <xf numFmtId="16" fontId="8" fillId="0" borderId="10" xfId="0" applyNumberFormat="1" applyFont="1" applyBorder="1"/>
    <xf numFmtId="0" fontId="8" fillId="0" borderId="10" xfId="0" applyFont="1" applyBorder="1"/>
    <xf numFmtId="43" fontId="8" fillId="0" borderId="10" xfId="1" applyFont="1" applyBorder="1"/>
    <xf numFmtId="4" fontId="8" fillId="0" borderId="10" xfId="0" applyNumberFormat="1" applyFont="1" applyBorder="1"/>
    <xf numFmtId="0" fontId="8" fillId="2" borderId="10" xfId="0" applyFont="1" applyFill="1" applyBorder="1"/>
    <xf numFmtId="43" fontId="8" fillId="2" borderId="10" xfId="1" applyFont="1" applyFill="1" applyBorder="1"/>
    <xf numFmtId="0" fontId="8" fillId="4" borderId="10" xfId="0" applyFont="1" applyFill="1" applyBorder="1"/>
    <xf numFmtId="0" fontId="8" fillId="4" borderId="10" xfId="0" applyFont="1" applyFill="1" applyBorder="1" applyAlignment="1">
      <alignment vertical="center"/>
    </xf>
    <xf numFmtId="43" fontId="8" fillId="4" borderId="10" xfId="1" applyFont="1" applyFill="1" applyBorder="1"/>
    <xf numFmtId="14" fontId="9" fillId="0" borderId="10" xfId="0" applyNumberFormat="1" applyFont="1" applyBorder="1" applyAlignment="1">
      <alignment horizontal="center" vertical="center"/>
    </xf>
    <xf numFmtId="0" fontId="9" fillId="0" borderId="10" xfId="0" applyFont="1" applyBorder="1" applyAlignment="1">
      <alignment vertical="center"/>
    </xf>
    <xf numFmtId="43" fontId="9" fillId="0" borderId="10" xfId="1" applyFont="1" applyBorder="1" applyAlignment="1">
      <alignment vertical="center"/>
    </xf>
    <xf numFmtId="0" fontId="5" fillId="0" borderId="0" xfId="0" applyFont="1" applyAlignment="1">
      <alignment vertical="center"/>
    </xf>
    <xf numFmtId="43" fontId="5" fillId="0" borderId="0" xfId="1" applyFont="1" applyAlignment="1">
      <alignment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43" fontId="8" fillId="0" borderId="4" xfId="1" applyFont="1" applyBorder="1" applyAlignment="1">
      <alignment horizontal="center" vertical="center"/>
    </xf>
    <xf numFmtId="43" fontId="8" fillId="0" borderId="5" xfId="1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43" fontId="1" fillId="0" borderId="15" xfId="1" applyBorder="1" applyAlignment="1">
      <alignment horizontal="center" vertical="center"/>
    </xf>
    <xf numFmtId="43" fontId="1" fillId="0" borderId="16" xfId="1" applyBorder="1" applyAlignment="1">
      <alignment horizontal="center" vertical="center"/>
    </xf>
    <xf numFmtId="14" fontId="5" fillId="0" borderId="0" xfId="0" applyNumberFormat="1" applyFont="1" applyAlignment="1">
      <alignment vertical="center" wrapText="1"/>
    </xf>
    <xf numFmtId="43" fontId="5" fillId="0" borderId="0" xfId="1" applyFont="1" applyAlignment="1">
      <alignment vertical="center" wrapText="1"/>
    </xf>
    <xf numFmtId="43" fontId="5" fillId="0" borderId="0" xfId="1" applyFont="1"/>
    <xf numFmtId="43" fontId="5" fillId="0" borderId="2" xfId="1" applyFont="1" applyBorder="1" applyAlignment="1">
      <alignment vertical="center"/>
    </xf>
    <xf numFmtId="14" fontId="10" fillId="0" borderId="10" xfId="0" applyNumberFormat="1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4" fontId="10" fillId="0" borderId="10" xfId="2" applyNumberFormat="1" applyFont="1" applyBorder="1" applyAlignment="1">
      <alignment horizontal="right" vertical="center"/>
    </xf>
    <xf numFmtId="14" fontId="11" fillId="5" borderId="6" xfId="0" applyNumberFormat="1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43" fontId="12" fillId="0" borderId="0" xfId="1" applyFont="1" applyAlignment="1">
      <alignment horizontal="center" vertical="center"/>
    </xf>
    <xf numFmtId="43" fontId="8" fillId="0" borderId="0" xfId="1" applyFont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43" fontId="8" fillId="0" borderId="17" xfId="1" applyFont="1" applyBorder="1" applyAlignment="1">
      <alignment horizontal="center" vertical="center"/>
    </xf>
    <xf numFmtId="43" fontId="8" fillId="0" borderId="18" xfId="1" applyFont="1" applyBorder="1" applyAlignment="1">
      <alignment horizontal="center" vertical="center"/>
    </xf>
    <xf numFmtId="0" fontId="0" fillId="0" borderId="14" xfId="0" applyBorder="1" applyAlignment="1">
      <alignment horizontal="center"/>
    </xf>
    <xf numFmtId="0" fontId="0" fillId="0" borderId="15" xfId="0" applyBorder="1"/>
    <xf numFmtId="43" fontId="1" fillId="0" borderId="15" xfId="1" applyBorder="1" applyAlignment="1">
      <alignment horizontal="center"/>
    </xf>
    <xf numFmtId="43" fontId="1" fillId="0" borderId="16" xfId="1" applyBorder="1" applyAlignment="1">
      <alignment horizontal="center"/>
    </xf>
    <xf numFmtId="14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4" fontId="13" fillId="5" borderId="6" xfId="0" applyNumberFormat="1" applyFont="1" applyFill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/>
    </xf>
    <xf numFmtId="0" fontId="2" fillId="0" borderId="19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43" fontId="8" fillId="0" borderId="17" xfId="1" applyFont="1" applyBorder="1" applyAlignment="1">
      <alignment horizontal="left" vertical="center"/>
    </xf>
    <xf numFmtId="43" fontId="8" fillId="0" borderId="18" xfId="1" applyFont="1" applyBorder="1" applyAlignment="1">
      <alignment horizontal="left" vertical="center"/>
    </xf>
    <xf numFmtId="14" fontId="5" fillId="0" borderId="0" xfId="0" applyNumberFormat="1" applyFont="1" applyAlignment="1">
      <alignment horizontal="center"/>
    </xf>
    <xf numFmtId="0" fontId="5" fillId="0" borderId="0" xfId="0" applyFont="1"/>
    <xf numFmtId="43" fontId="5" fillId="0" borderId="2" xfId="1" applyFont="1" applyBorder="1"/>
    <xf numFmtId="0" fontId="10" fillId="0" borderId="10" xfId="0" applyFont="1" applyBorder="1" applyAlignment="1">
      <alignment vertical="center"/>
    </xf>
    <xf numFmtId="4" fontId="10" fillId="0" borderId="10" xfId="2" applyNumberFormat="1" applyFont="1" applyBorder="1" applyAlignment="1">
      <alignment vertical="center"/>
    </xf>
    <xf numFmtId="0" fontId="14" fillId="0" borderId="14" xfId="0" applyFont="1" applyBorder="1" applyAlignment="1">
      <alignment horizontal="center" vertical="center"/>
    </xf>
    <xf numFmtId="0" fontId="14" fillId="0" borderId="15" xfId="0" applyFont="1" applyBorder="1" applyAlignment="1">
      <alignment vertical="center"/>
    </xf>
    <xf numFmtId="43" fontId="14" fillId="0" borderId="15" xfId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43" fontId="8" fillId="0" borderId="0" xfId="1" applyFont="1" applyAlignment="1">
      <alignment horizontal="left" vertical="center"/>
    </xf>
    <xf numFmtId="43" fontId="8" fillId="0" borderId="2" xfId="1" applyFont="1" applyBorder="1" applyAlignment="1">
      <alignment horizontal="left" vertical="center"/>
    </xf>
    <xf numFmtId="14" fontId="15" fillId="5" borderId="10" xfId="0" applyNumberFormat="1" applyFont="1" applyFill="1" applyBorder="1" applyAlignment="1">
      <alignment horizontal="center" vertical="center" wrapText="1"/>
    </xf>
    <xf numFmtId="43" fontId="10" fillId="0" borderId="10" xfId="1" applyFont="1" applyBorder="1" applyAlignment="1">
      <alignment vertical="center"/>
    </xf>
    <xf numFmtId="43" fontId="16" fillId="0" borderId="15" xfId="1" applyFont="1" applyBorder="1" applyAlignment="1">
      <alignment horizontal="center" vertical="center"/>
    </xf>
    <xf numFmtId="0" fontId="2" fillId="0" borderId="14" xfId="0" applyFont="1" applyBorder="1" applyAlignment="1">
      <alignment horizontal="left" vertical="center"/>
    </xf>
    <xf numFmtId="0" fontId="2" fillId="0" borderId="15" xfId="0" applyFont="1" applyBorder="1" applyAlignment="1">
      <alignment horizontal="right" vertical="center"/>
    </xf>
    <xf numFmtId="0" fontId="2" fillId="0" borderId="16" xfId="0" applyFont="1" applyBorder="1" applyAlignment="1">
      <alignment horizontal="right" vertical="center"/>
    </xf>
    <xf numFmtId="43" fontId="8" fillId="0" borderId="20" xfId="1" applyFont="1" applyBorder="1" applyAlignment="1">
      <alignment vertical="center"/>
    </xf>
  </cellXfs>
  <cellStyles count="3">
    <cellStyle name="Normal" xfId="0" builtinId="0"/>
    <cellStyle name="Vírgula" xfId="1" builtinId="3"/>
    <cellStyle name="Vírgula 7" xfId="2" xr:uid="{FE49D6BE-1779-45F7-9DFF-1C0DC0AB039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A31447-F9BA-45D2-88D6-85F349686C42}">
  <dimension ref="A1:M229"/>
  <sheetViews>
    <sheetView tabSelected="1" workbookViewId="0">
      <selection activeCell="F9" sqref="F9"/>
    </sheetView>
  </sheetViews>
  <sheetFormatPr defaultRowHeight="13.8" x14ac:dyDescent="0.25"/>
  <cols>
    <col min="1" max="1" width="11.33203125" style="56" customWidth="1"/>
    <col min="2" max="2" width="47.33203125" style="56" customWidth="1"/>
    <col min="3" max="3" width="12.33203125" style="56" customWidth="1"/>
    <col min="4" max="4" width="16.33203125" style="57" customWidth="1"/>
    <col min="5" max="5" width="17.44140625" customWidth="1"/>
  </cols>
  <sheetData>
    <row r="1" spans="1:4" ht="14.4" x14ac:dyDescent="0.25">
      <c r="A1" s="1" t="s">
        <v>0</v>
      </c>
      <c r="B1" s="2"/>
      <c r="C1" s="2"/>
      <c r="D1" s="3"/>
    </row>
    <row r="2" spans="1:4" ht="14.4" x14ac:dyDescent="0.25">
      <c r="A2" s="1" t="s">
        <v>1</v>
      </c>
      <c r="B2" s="2"/>
      <c r="C2" s="2"/>
      <c r="D2" s="3"/>
    </row>
    <row r="3" spans="1:4" ht="15" thickBot="1" x14ac:dyDescent="0.3">
      <c r="A3" s="1" t="s">
        <v>2</v>
      </c>
      <c r="B3" s="2"/>
      <c r="C3" s="2"/>
      <c r="D3" s="3"/>
    </row>
    <row r="4" spans="1:4" ht="21" x14ac:dyDescent="0.25">
      <c r="A4" s="4">
        <v>43952</v>
      </c>
      <c r="B4" s="5"/>
      <c r="C4" s="5"/>
      <c r="D4" s="6"/>
    </row>
    <row r="5" spans="1:4" ht="18" x14ac:dyDescent="0.25">
      <c r="A5" s="7" t="s">
        <v>3</v>
      </c>
      <c r="B5" s="7"/>
      <c r="C5" s="7"/>
      <c r="D5" s="8"/>
    </row>
    <row r="6" spans="1:4" ht="15.6" x14ac:dyDescent="0.25">
      <c r="A6" s="9" t="s">
        <v>4</v>
      </c>
      <c r="B6" s="9" t="s">
        <v>5</v>
      </c>
      <c r="C6" s="9" t="s">
        <v>6</v>
      </c>
      <c r="D6" s="10">
        <v>1200</v>
      </c>
    </row>
    <row r="7" spans="1:4" x14ac:dyDescent="0.25">
      <c r="A7" s="11">
        <v>43952</v>
      </c>
      <c r="B7" s="12" t="s">
        <v>7</v>
      </c>
      <c r="C7" s="13">
        <v>152.18</v>
      </c>
      <c r="D7" s="14">
        <f t="shared" ref="D7:D16" si="0">D6-C7</f>
        <v>1047.82</v>
      </c>
    </row>
    <row r="8" spans="1:4" x14ac:dyDescent="0.25">
      <c r="A8" s="11">
        <v>43959</v>
      </c>
      <c r="B8" s="12" t="s">
        <v>8</v>
      </c>
      <c r="C8" s="13">
        <v>159.18</v>
      </c>
      <c r="D8" s="14">
        <f t="shared" si="0"/>
        <v>888.63999999999987</v>
      </c>
    </row>
    <row r="9" spans="1:4" x14ac:dyDescent="0.25">
      <c r="A9" s="15">
        <v>43960</v>
      </c>
      <c r="B9" s="16" t="s">
        <v>9</v>
      </c>
      <c r="C9" s="14">
        <v>13.99</v>
      </c>
      <c r="D9" s="14">
        <f t="shared" si="0"/>
        <v>874.64999999999986</v>
      </c>
    </row>
    <row r="10" spans="1:4" x14ac:dyDescent="0.25">
      <c r="A10" s="11">
        <v>43971</v>
      </c>
      <c r="B10" s="12" t="s">
        <v>10</v>
      </c>
      <c r="C10" s="13">
        <v>3.99</v>
      </c>
      <c r="D10" s="14">
        <f t="shared" si="0"/>
        <v>870.65999999999985</v>
      </c>
    </row>
    <row r="11" spans="1:4" x14ac:dyDescent="0.25">
      <c r="A11" s="11">
        <v>43977</v>
      </c>
      <c r="B11" s="12" t="s">
        <v>10</v>
      </c>
      <c r="C11" s="13">
        <v>18.97</v>
      </c>
      <c r="D11" s="14">
        <f t="shared" si="0"/>
        <v>851.68999999999983</v>
      </c>
    </row>
    <row r="12" spans="1:4" x14ac:dyDescent="0.25">
      <c r="A12" s="11">
        <v>43977</v>
      </c>
      <c r="B12" s="12" t="s">
        <v>11</v>
      </c>
      <c r="C12" s="13">
        <v>84.85</v>
      </c>
      <c r="D12" s="14">
        <f t="shared" si="0"/>
        <v>766.8399999999998</v>
      </c>
    </row>
    <row r="13" spans="1:4" x14ac:dyDescent="0.25">
      <c r="A13" s="11">
        <v>43978</v>
      </c>
      <c r="B13" s="12" t="s">
        <v>12</v>
      </c>
      <c r="C13" s="13">
        <v>1056.57</v>
      </c>
      <c r="D13" s="14">
        <f t="shared" si="0"/>
        <v>-289.73000000000013</v>
      </c>
    </row>
    <row r="14" spans="1:4" x14ac:dyDescent="0.25">
      <c r="A14" s="11">
        <v>43978</v>
      </c>
      <c r="B14" s="12" t="s">
        <v>12</v>
      </c>
      <c r="C14" s="13">
        <v>915.15</v>
      </c>
      <c r="D14" s="14">
        <f t="shared" si="0"/>
        <v>-1204.8800000000001</v>
      </c>
    </row>
    <row r="15" spans="1:4" x14ac:dyDescent="0.25">
      <c r="A15" s="11">
        <v>43981</v>
      </c>
      <c r="B15" s="12" t="s">
        <v>13</v>
      </c>
      <c r="C15" s="13">
        <v>4.72</v>
      </c>
      <c r="D15" s="14">
        <f t="shared" si="0"/>
        <v>-1209.6000000000001</v>
      </c>
    </row>
    <row r="16" spans="1:4" x14ac:dyDescent="0.25">
      <c r="A16" s="11">
        <v>43981</v>
      </c>
      <c r="B16" s="12" t="s">
        <v>14</v>
      </c>
      <c r="C16" s="13">
        <v>47.49</v>
      </c>
      <c r="D16" s="14">
        <f t="shared" si="0"/>
        <v>-1257.0900000000001</v>
      </c>
    </row>
    <row r="17" spans="1:4" ht="29.4" customHeight="1" x14ac:dyDescent="0.25">
      <c r="A17" s="17"/>
      <c r="B17" s="18" t="s">
        <v>15</v>
      </c>
      <c r="C17" s="17">
        <f>SUM(C7:C16)</f>
        <v>2457.0899999999997</v>
      </c>
      <c r="D17" s="19">
        <f>D6-C17</f>
        <v>-1257.0899999999997</v>
      </c>
    </row>
    <row r="18" spans="1:4" ht="18" x14ac:dyDescent="0.25">
      <c r="A18" s="20" t="s">
        <v>16</v>
      </c>
      <c r="B18" s="20"/>
      <c r="C18" s="20"/>
      <c r="D18" s="20"/>
    </row>
    <row r="19" spans="1:4" ht="15.6" x14ac:dyDescent="0.25">
      <c r="A19" s="21" t="s">
        <v>4</v>
      </c>
      <c r="B19" s="21" t="s">
        <v>5</v>
      </c>
      <c r="C19" s="21" t="s">
        <v>6</v>
      </c>
      <c r="D19" s="22">
        <v>1000</v>
      </c>
    </row>
    <row r="20" spans="1:4" x14ac:dyDescent="0.25">
      <c r="A20" s="11">
        <v>43953</v>
      </c>
      <c r="B20" s="12" t="s">
        <v>17</v>
      </c>
      <c r="C20" s="13">
        <v>40</v>
      </c>
      <c r="D20" s="14">
        <f t="shared" ref="D20" si="1">D19-C20</f>
        <v>960</v>
      </c>
    </row>
    <row r="21" spans="1:4" x14ac:dyDescent="0.25">
      <c r="A21" s="23"/>
      <c r="B21" s="24" t="s">
        <v>15</v>
      </c>
      <c r="C21" s="25">
        <f>SUM(C20:C20)</f>
        <v>40</v>
      </c>
      <c r="D21" s="25">
        <f>D19-C21</f>
        <v>960</v>
      </c>
    </row>
    <row r="22" spans="1:4" ht="18" x14ac:dyDescent="0.25">
      <c r="A22" s="7" t="s">
        <v>18</v>
      </c>
      <c r="B22" s="7"/>
      <c r="C22" s="7"/>
      <c r="D22" s="8"/>
    </row>
    <row r="23" spans="1:4" ht="15.6" x14ac:dyDescent="0.25">
      <c r="A23" s="26" t="s">
        <v>4</v>
      </c>
      <c r="B23" s="26" t="s">
        <v>5</v>
      </c>
      <c r="C23" s="26" t="s">
        <v>6</v>
      </c>
      <c r="D23" s="27">
        <v>500</v>
      </c>
    </row>
    <row r="24" spans="1:4" x14ac:dyDescent="0.25">
      <c r="A24" s="11"/>
      <c r="B24" s="12"/>
      <c r="C24" s="13"/>
      <c r="D24" s="13">
        <f>D23-D5924</f>
        <v>500</v>
      </c>
    </row>
    <row r="25" spans="1:4" x14ac:dyDescent="0.25">
      <c r="A25" s="11"/>
      <c r="B25" s="18" t="s">
        <v>15</v>
      </c>
      <c r="C25" s="13">
        <f>SUM(C24:C24)</f>
        <v>0</v>
      </c>
      <c r="D25" s="13" t="e">
        <f>#REF!-C25</f>
        <v>#REF!</v>
      </c>
    </row>
    <row r="26" spans="1:4" ht="18" x14ac:dyDescent="0.25">
      <c r="A26" s="20" t="s">
        <v>19</v>
      </c>
      <c r="B26" s="20"/>
      <c r="C26" s="20"/>
      <c r="D26" s="20"/>
    </row>
    <row r="27" spans="1:4" ht="15.6" x14ac:dyDescent="0.25">
      <c r="A27" s="21" t="s">
        <v>4</v>
      </c>
      <c r="B27" s="21" t="s">
        <v>5</v>
      </c>
      <c r="C27" s="21" t="s">
        <v>6</v>
      </c>
      <c r="D27" s="22">
        <v>650</v>
      </c>
    </row>
    <row r="28" spans="1:4" x14ac:dyDescent="0.25">
      <c r="A28" s="11">
        <v>43953</v>
      </c>
      <c r="B28" s="12" t="s">
        <v>20</v>
      </c>
      <c r="C28" s="13">
        <v>50</v>
      </c>
      <c r="D28" s="14">
        <f t="shared" ref="D28:D52" si="2">D27-C28</f>
        <v>600</v>
      </c>
    </row>
    <row r="29" spans="1:4" x14ac:dyDescent="0.25">
      <c r="A29" s="11">
        <v>43953</v>
      </c>
      <c r="B29" s="12" t="s">
        <v>21</v>
      </c>
      <c r="C29" s="13">
        <v>28.7</v>
      </c>
      <c r="D29" s="14">
        <f t="shared" si="2"/>
        <v>571.29999999999995</v>
      </c>
    </row>
    <row r="30" spans="1:4" x14ac:dyDescent="0.25">
      <c r="A30" s="11">
        <v>43953</v>
      </c>
      <c r="B30" s="12" t="s">
        <v>20</v>
      </c>
      <c r="C30" s="13">
        <v>47.4</v>
      </c>
      <c r="D30" s="14">
        <f t="shared" si="2"/>
        <v>523.9</v>
      </c>
    </row>
    <row r="31" spans="1:4" x14ac:dyDescent="0.25">
      <c r="A31" s="11">
        <v>43955</v>
      </c>
      <c r="B31" s="12" t="s">
        <v>22</v>
      </c>
      <c r="C31" s="13">
        <v>25.49</v>
      </c>
      <c r="D31" s="14">
        <f t="shared" si="2"/>
        <v>498.40999999999997</v>
      </c>
    </row>
    <row r="32" spans="1:4" x14ac:dyDescent="0.25">
      <c r="A32" s="11">
        <v>43955</v>
      </c>
      <c r="B32" s="12" t="s">
        <v>23</v>
      </c>
      <c r="C32" s="13">
        <v>5.9</v>
      </c>
      <c r="D32" s="14">
        <f t="shared" si="2"/>
        <v>492.51</v>
      </c>
    </row>
    <row r="33" spans="1:4" x14ac:dyDescent="0.25">
      <c r="A33" s="11">
        <v>43956</v>
      </c>
      <c r="B33" s="12" t="s">
        <v>24</v>
      </c>
      <c r="C33" s="13">
        <v>19.690000000000001</v>
      </c>
      <c r="D33" s="14">
        <f t="shared" si="2"/>
        <v>472.82</v>
      </c>
    </row>
    <row r="34" spans="1:4" x14ac:dyDescent="0.25">
      <c r="A34" s="11">
        <v>43956</v>
      </c>
      <c r="B34" s="12" t="s">
        <v>21</v>
      </c>
      <c r="C34" s="13">
        <v>13.9</v>
      </c>
      <c r="D34" s="14">
        <f t="shared" si="2"/>
        <v>458.92</v>
      </c>
    </row>
    <row r="35" spans="1:4" x14ac:dyDescent="0.25">
      <c r="A35" s="11">
        <v>43958</v>
      </c>
      <c r="B35" s="12" t="s">
        <v>25</v>
      </c>
      <c r="C35" s="13">
        <v>4.9000000000000004</v>
      </c>
      <c r="D35" s="14">
        <f t="shared" si="2"/>
        <v>454.02000000000004</v>
      </c>
    </row>
    <row r="36" spans="1:4" x14ac:dyDescent="0.25">
      <c r="A36" s="11">
        <v>43959</v>
      </c>
      <c r="B36" s="12" t="s">
        <v>26</v>
      </c>
      <c r="C36" s="13">
        <v>44.62</v>
      </c>
      <c r="D36" s="14">
        <f t="shared" si="2"/>
        <v>409.40000000000003</v>
      </c>
    </row>
    <row r="37" spans="1:4" x14ac:dyDescent="0.25">
      <c r="A37" s="11">
        <v>43959</v>
      </c>
      <c r="B37" s="12" t="s">
        <v>21</v>
      </c>
      <c r="C37" s="13">
        <v>29.5</v>
      </c>
      <c r="D37" s="14">
        <f t="shared" si="2"/>
        <v>379.90000000000003</v>
      </c>
    </row>
    <row r="38" spans="1:4" x14ac:dyDescent="0.25">
      <c r="A38" s="11">
        <v>43960</v>
      </c>
      <c r="B38" s="12" t="s">
        <v>27</v>
      </c>
      <c r="C38" s="13">
        <v>150</v>
      </c>
      <c r="D38" s="14">
        <f t="shared" si="2"/>
        <v>229.90000000000003</v>
      </c>
    </row>
    <row r="39" spans="1:4" x14ac:dyDescent="0.25">
      <c r="A39" s="28">
        <v>43960</v>
      </c>
      <c r="B39" s="12" t="s">
        <v>28</v>
      </c>
      <c r="C39" s="13">
        <v>70</v>
      </c>
      <c r="D39" s="14">
        <f t="shared" si="2"/>
        <v>159.90000000000003</v>
      </c>
    </row>
    <row r="40" spans="1:4" x14ac:dyDescent="0.25">
      <c r="A40" s="11">
        <v>43960</v>
      </c>
      <c r="B40" s="12" t="s">
        <v>28</v>
      </c>
      <c r="C40" s="13">
        <v>320</v>
      </c>
      <c r="D40" s="14">
        <f t="shared" si="2"/>
        <v>-160.09999999999997</v>
      </c>
    </row>
    <row r="41" spans="1:4" x14ac:dyDescent="0.25">
      <c r="A41" s="11">
        <v>43960</v>
      </c>
      <c r="B41" s="12" t="s">
        <v>29</v>
      </c>
      <c r="C41" s="13">
        <v>5.6</v>
      </c>
      <c r="D41" s="14">
        <f t="shared" si="2"/>
        <v>-165.69999999999996</v>
      </c>
    </row>
    <row r="42" spans="1:4" x14ac:dyDescent="0.25">
      <c r="A42" s="11">
        <v>43964</v>
      </c>
      <c r="B42" s="12" t="s">
        <v>30</v>
      </c>
      <c r="C42" s="13">
        <v>347.99</v>
      </c>
      <c r="D42" s="14">
        <f t="shared" si="2"/>
        <v>-513.68999999999994</v>
      </c>
    </row>
    <row r="43" spans="1:4" x14ac:dyDescent="0.25">
      <c r="A43" s="11">
        <v>43965</v>
      </c>
      <c r="B43" s="29" t="s">
        <v>31</v>
      </c>
      <c r="C43" s="13">
        <v>22.9</v>
      </c>
      <c r="D43" s="14">
        <f t="shared" si="2"/>
        <v>-536.58999999999992</v>
      </c>
    </row>
    <row r="44" spans="1:4" x14ac:dyDescent="0.25">
      <c r="A44" s="11">
        <v>43965</v>
      </c>
      <c r="B44" s="29" t="s">
        <v>32</v>
      </c>
      <c r="C44" s="13">
        <v>45</v>
      </c>
      <c r="D44" s="14">
        <f t="shared" si="2"/>
        <v>-581.58999999999992</v>
      </c>
    </row>
    <row r="45" spans="1:4" x14ac:dyDescent="0.25">
      <c r="A45" s="11">
        <v>43969</v>
      </c>
      <c r="B45" s="29" t="s">
        <v>33</v>
      </c>
      <c r="C45" s="13">
        <v>17.850000000000001</v>
      </c>
      <c r="D45" s="14">
        <f t="shared" si="2"/>
        <v>-599.43999999999994</v>
      </c>
    </row>
    <row r="46" spans="1:4" x14ac:dyDescent="0.25">
      <c r="A46" s="11">
        <v>43971</v>
      </c>
      <c r="B46" s="29" t="s">
        <v>34</v>
      </c>
      <c r="C46" s="13">
        <v>57.9</v>
      </c>
      <c r="D46" s="14">
        <f t="shared" si="2"/>
        <v>-657.33999999999992</v>
      </c>
    </row>
    <row r="47" spans="1:4" x14ac:dyDescent="0.25">
      <c r="A47" s="11">
        <v>43974</v>
      </c>
      <c r="B47" s="29" t="s">
        <v>34</v>
      </c>
      <c r="C47" s="13">
        <v>175</v>
      </c>
      <c r="D47" s="14">
        <f t="shared" si="2"/>
        <v>-832.33999999999992</v>
      </c>
    </row>
    <row r="48" spans="1:4" x14ac:dyDescent="0.25">
      <c r="A48" s="11">
        <v>43974</v>
      </c>
      <c r="B48" s="29" t="s">
        <v>34</v>
      </c>
      <c r="C48" s="13">
        <v>210</v>
      </c>
      <c r="D48" s="14">
        <f t="shared" si="2"/>
        <v>-1042.3399999999999</v>
      </c>
    </row>
    <row r="49" spans="1:4" x14ac:dyDescent="0.25">
      <c r="A49" s="11">
        <v>43977</v>
      </c>
      <c r="B49" s="29" t="s">
        <v>35</v>
      </c>
      <c r="C49" s="13">
        <v>15</v>
      </c>
      <c r="D49" s="14">
        <f t="shared" si="2"/>
        <v>-1057.3399999999999</v>
      </c>
    </row>
    <row r="50" spans="1:4" x14ac:dyDescent="0.25">
      <c r="A50" s="11">
        <v>43977</v>
      </c>
      <c r="B50" s="29" t="s">
        <v>36</v>
      </c>
      <c r="C50" s="13">
        <v>160</v>
      </c>
      <c r="D50" s="14">
        <f t="shared" si="2"/>
        <v>-1217.3399999999999</v>
      </c>
    </row>
    <row r="51" spans="1:4" x14ac:dyDescent="0.25">
      <c r="A51" s="11">
        <v>43977</v>
      </c>
      <c r="B51" s="29" t="s">
        <v>37</v>
      </c>
      <c r="C51" s="13">
        <v>130</v>
      </c>
      <c r="D51" s="14">
        <f t="shared" si="2"/>
        <v>-1347.34</v>
      </c>
    </row>
    <row r="52" spans="1:4" x14ac:dyDescent="0.25">
      <c r="A52" s="11">
        <v>43979</v>
      </c>
      <c r="B52" s="29" t="s">
        <v>38</v>
      </c>
      <c r="C52" s="13">
        <v>200</v>
      </c>
      <c r="D52" s="14">
        <f t="shared" si="2"/>
        <v>-1547.34</v>
      </c>
    </row>
    <row r="53" spans="1:4" x14ac:dyDescent="0.25">
      <c r="A53" s="11">
        <v>43971</v>
      </c>
      <c r="B53" s="29" t="s">
        <v>39</v>
      </c>
      <c r="C53" s="13">
        <v>90</v>
      </c>
      <c r="D53" s="14">
        <f>D52-C53</f>
        <v>-1637.34</v>
      </c>
    </row>
    <row r="54" spans="1:4" x14ac:dyDescent="0.25">
      <c r="A54" s="11">
        <v>43977</v>
      </c>
      <c r="B54" s="29" t="s">
        <v>22</v>
      </c>
      <c r="C54" s="13">
        <v>45.65</v>
      </c>
      <c r="D54" s="14">
        <f>D53-C54</f>
        <v>-1682.99</v>
      </c>
    </row>
    <row r="55" spans="1:4" x14ac:dyDescent="0.25">
      <c r="A55" s="11"/>
      <c r="B55" s="24"/>
      <c r="C55" s="30">
        <f>SUM(C28:C54)</f>
        <v>2332.9900000000002</v>
      </c>
      <c r="D55" s="31">
        <f>D27-C55</f>
        <v>-1682.9900000000002</v>
      </c>
    </row>
    <row r="56" spans="1:4" ht="18" x14ac:dyDescent="0.25">
      <c r="A56" s="7" t="s">
        <v>40</v>
      </c>
      <c r="B56" s="7"/>
      <c r="C56" s="7"/>
      <c r="D56" s="8"/>
    </row>
    <row r="57" spans="1:4" ht="15.6" x14ac:dyDescent="0.25">
      <c r="A57" s="26" t="s">
        <v>4</v>
      </c>
      <c r="B57" s="26" t="s">
        <v>5</v>
      </c>
      <c r="C57" s="26" t="s">
        <v>6</v>
      </c>
      <c r="D57" s="27">
        <v>600</v>
      </c>
    </row>
    <row r="58" spans="1:4" x14ac:dyDescent="0.25">
      <c r="A58" s="11">
        <v>43973</v>
      </c>
      <c r="B58" s="12" t="s">
        <v>41</v>
      </c>
      <c r="C58" s="13">
        <v>13</v>
      </c>
      <c r="D58" s="13">
        <f>D57-C58</f>
        <v>587</v>
      </c>
    </row>
    <row r="59" spans="1:4" x14ac:dyDescent="0.25">
      <c r="A59" s="11">
        <v>43973</v>
      </c>
      <c r="B59" s="12" t="s">
        <v>41</v>
      </c>
      <c r="C59" s="13">
        <v>13</v>
      </c>
      <c r="D59" s="13">
        <f t="shared" ref="D59:D60" si="3">D58-C59</f>
        <v>574</v>
      </c>
    </row>
    <row r="60" spans="1:4" x14ac:dyDescent="0.25">
      <c r="A60" s="11">
        <v>43973</v>
      </c>
      <c r="B60" s="12" t="s">
        <v>41</v>
      </c>
      <c r="C60" s="13">
        <v>13</v>
      </c>
      <c r="D60" s="13">
        <f t="shared" si="3"/>
        <v>561</v>
      </c>
    </row>
    <row r="61" spans="1:4" x14ac:dyDescent="0.25">
      <c r="A61" s="32"/>
      <c r="B61" s="33" t="s">
        <v>15</v>
      </c>
      <c r="C61" s="34">
        <f>SUM(C58:C60)</f>
        <v>39</v>
      </c>
      <c r="D61" s="35">
        <f>D57-C61</f>
        <v>561</v>
      </c>
    </row>
    <row r="62" spans="1:4" ht="18" x14ac:dyDescent="0.25">
      <c r="A62" s="36" t="s">
        <v>42</v>
      </c>
      <c r="B62" s="36"/>
      <c r="C62" s="36"/>
      <c r="D62" s="37"/>
    </row>
    <row r="63" spans="1:4" ht="15.6" x14ac:dyDescent="0.25">
      <c r="A63" s="21" t="s">
        <v>4</v>
      </c>
      <c r="B63" s="21" t="s">
        <v>5</v>
      </c>
      <c r="C63" s="21" t="s">
        <v>6</v>
      </c>
      <c r="D63" s="38">
        <v>750</v>
      </c>
    </row>
    <row r="64" spans="1:4" x14ac:dyDescent="0.25">
      <c r="A64" s="11">
        <v>43958</v>
      </c>
      <c r="B64" s="12" t="s">
        <v>43</v>
      </c>
      <c r="C64" s="13">
        <v>35</v>
      </c>
      <c r="D64" s="14">
        <f>D63-C64</f>
        <v>715</v>
      </c>
    </row>
    <row r="65" spans="1:5" x14ac:dyDescent="0.25">
      <c r="A65" s="11">
        <v>43959</v>
      </c>
      <c r="B65" s="12" t="s">
        <v>44</v>
      </c>
      <c r="C65" s="13">
        <v>9.9</v>
      </c>
      <c r="D65" s="13">
        <f t="shared" ref="D65:D69" si="4">D64-C65</f>
        <v>705.1</v>
      </c>
    </row>
    <row r="66" spans="1:5" x14ac:dyDescent="0.25">
      <c r="A66" s="11">
        <v>43971</v>
      </c>
      <c r="B66" s="12" t="s">
        <v>45</v>
      </c>
      <c r="C66" s="13">
        <v>65</v>
      </c>
      <c r="D66" s="13">
        <f t="shared" si="4"/>
        <v>640.1</v>
      </c>
    </row>
    <row r="67" spans="1:5" x14ac:dyDescent="0.25">
      <c r="A67" s="11">
        <v>43971</v>
      </c>
      <c r="B67" s="12" t="s">
        <v>45</v>
      </c>
      <c r="C67" s="13">
        <v>68.900000000000006</v>
      </c>
      <c r="D67" s="13">
        <f t="shared" si="4"/>
        <v>571.20000000000005</v>
      </c>
    </row>
    <row r="68" spans="1:5" x14ac:dyDescent="0.25">
      <c r="A68" s="11">
        <v>43973</v>
      </c>
      <c r="B68" s="12" t="s">
        <v>46</v>
      </c>
      <c r="C68" s="13">
        <v>56.39</v>
      </c>
      <c r="D68" s="13">
        <f t="shared" si="4"/>
        <v>514.81000000000006</v>
      </c>
    </row>
    <row r="69" spans="1:5" x14ac:dyDescent="0.25">
      <c r="A69" s="11">
        <v>43977</v>
      </c>
      <c r="B69" s="12" t="s">
        <v>47</v>
      </c>
      <c r="C69" s="13">
        <v>23.5</v>
      </c>
      <c r="D69" s="13">
        <f t="shared" si="4"/>
        <v>491.31000000000006</v>
      </c>
    </row>
    <row r="70" spans="1:5" x14ac:dyDescent="0.25">
      <c r="A70" s="23"/>
      <c r="B70" s="24" t="s">
        <v>15</v>
      </c>
      <c r="C70" s="30">
        <f>SUM(C64:C69)</f>
        <v>258.69</v>
      </c>
      <c r="D70" s="31">
        <f>D63-C70</f>
        <v>491.31</v>
      </c>
    </row>
    <row r="72" spans="1:5" x14ac:dyDescent="0.25">
      <c r="A72" s="39" t="s">
        <v>48</v>
      </c>
      <c r="B72" s="39" t="s">
        <v>5</v>
      </c>
      <c r="C72" s="40" t="s">
        <v>49</v>
      </c>
      <c r="D72" s="40" t="s">
        <v>50</v>
      </c>
      <c r="E72" s="40" t="s">
        <v>51</v>
      </c>
    </row>
    <row r="73" spans="1:5" ht="14.4" x14ac:dyDescent="0.25">
      <c r="A73" s="41" t="s">
        <v>52</v>
      </c>
      <c r="B73" s="42" t="s">
        <v>53</v>
      </c>
      <c r="C73" s="43"/>
      <c r="D73" s="43"/>
      <c r="E73" s="43">
        <v>1301.25</v>
      </c>
    </row>
    <row r="74" spans="1:5" ht="14.4" x14ac:dyDescent="0.3">
      <c r="A74" s="44">
        <v>43977</v>
      </c>
      <c r="B74" s="45" t="s">
        <v>54</v>
      </c>
      <c r="C74" s="46">
        <v>1056</v>
      </c>
      <c r="D74" s="46"/>
      <c r="E74" s="43">
        <f>E73+C74-D74</f>
        <v>2357.25</v>
      </c>
    </row>
    <row r="75" spans="1:5" ht="14.4" x14ac:dyDescent="0.3">
      <c r="A75" s="44">
        <v>43977</v>
      </c>
      <c r="B75" s="45" t="s">
        <v>54</v>
      </c>
      <c r="C75" s="46">
        <v>912</v>
      </c>
      <c r="D75" s="46"/>
      <c r="E75" s="43">
        <f t="shared" ref="E75:E86" si="5">E74+C75-D75</f>
        <v>3269.25</v>
      </c>
    </row>
    <row r="76" spans="1:5" ht="14.4" x14ac:dyDescent="0.3">
      <c r="A76" s="44">
        <v>43953</v>
      </c>
      <c r="B76" s="45" t="s">
        <v>55</v>
      </c>
      <c r="C76" s="46">
        <v>260</v>
      </c>
      <c r="D76" s="46"/>
      <c r="E76" s="43">
        <f t="shared" si="5"/>
        <v>3529.25</v>
      </c>
    </row>
    <row r="77" spans="1:5" ht="14.4" x14ac:dyDescent="0.3">
      <c r="A77" s="44">
        <v>43955</v>
      </c>
      <c r="B77" s="45" t="s">
        <v>56</v>
      </c>
      <c r="C77" s="46">
        <v>200</v>
      </c>
      <c r="D77" s="46"/>
      <c r="E77" s="43">
        <f t="shared" si="5"/>
        <v>3729.25</v>
      </c>
    </row>
    <row r="78" spans="1:5" ht="14.4" x14ac:dyDescent="0.3">
      <c r="A78" s="44">
        <v>43955</v>
      </c>
      <c r="B78" s="45" t="s">
        <v>57</v>
      </c>
      <c r="C78" s="46">
        <v>200</v>
      </c>
      <c r="D78" s="46"/>
      <c r="E78" s="43">
        <f t="shared" si="5"/>
        <v>3929.25</v>
      </c>
    </row>
    <row r="79" spans="1:5" ht="14.4" x14ac:dyDescent="0.3">
      <c r="A79" s="44">
        <v>43960</v>
      </c>
      <c r="B79" s="45" t="s">
        <v>55</v>
      </c>
      <c r="C79" s="46">
        <v>268</v>
      </c>
      <c r="D79" s="46"/>
      <c r="E79" s="43">
        <f t="shared" si="5"/>
        <v>4197.25</v>
      </c>
    </row>
    <row r="80" spans="1:5" ht="14.4" x14ac:dyDescent="0.3">
      <c r="A80" s="44">
        <v>43966</v>
      </c>
      <c r="B80" s="45" t="s">
        <v>55</v>
      </c>
      <c r="C80" s="46">
        <v>156</v>
      </c>
      <c r="D80" s="46"/>
      <c r="E80" s="43">
        <f t="shared" si="5"/>
        <v>4353.25</v>
      </c>
    </row>
    <row r="81" spans="1:13" ht="14.4" x14ac:dyDescent="0.3">
      <c r="A81" s="44">
        <v>43967</v>
      </c>
      <c r="B81" s="45" t="s">
        <v>55</v>
      </c>
      <c r="C81" s="46">
        <v>262</v>
      </c>
      <c r="D81" s="46"/>
      <c r="E81" s="43">
        <f t="shared" si="5"/>
        <v>4615.25</v>
      </c>
    </row>
    <row r="82" spans="1:13" ht="14.4" x14ac:dyDescent="0.3">
      <c r="A82" s="44">
        <v>43971</v>
      </c>
      <c r="B82" s="45" t="s">
        <v>55</v>
      </c>
      <c r="C82" s="46">
        <v>106</v>
      </c>
      <c r="D82" s="46"/>
      <c r="E82" s="43">
        <f t="shared" si="5"/>
        <v>4721.25</v>
      </c>
    </row>
    <row r="83" spans="1:13" ht="14.4" x14ac:dyDescent="0.3">
      <c r="A83" s="44">
        <v>43973</v>
      </c>
      <c r="B83" s="45" t="s">
        <v>58</v>
      </c>
      <c r="C83" s="47">
        <v>210</v>
      </c>
      <c r="D83" s="46"/>
      <c r="E83" s="43">
        <f t="shared" si="5"/>
        <v>4931.25</v>
      </c>
    </row>
    <row r="84" spans="1:13" ht="14.4" x14ac:dyDescent="0.3">
      <c r="A84" s="44">
        <v>43975</v>
      </c>
      <c r="B84" s="45" t="s">
        <v>59</v>
      </c>
      <c r="C84" s="46">
        <v>50</v>
      </c>
      <c r="D84" s="46"/>
      <c r="E84" s="43">
        <f t="shared" si="5"/>
        <v>4981.25</v>
      </c>
    </row>
    <row r="85" spans="1:13" ht="14.4" x14ac:dyDescent="0.3">
      <c r="A85" s="44">
        <v>43977</v>
      </c>
      <c r="B85" s="45" t="s">
        <v>55</v>
      </c>
      <c r="C85" s="46">
        <v>267</v>
      </c>
      <c r="D85" s="46"/>
      <c r="E85" s="43">
        <f t="shared" si="5"/>
        <v>5248.25</v>
      </c>
    </row>
    <row r="86" spans="1:13" ht="14.4" x14ac:dyDescent="0.3">
      <c r="A86" s="44">
        <v>43981</v>
      </c>
      <c r="B86" s="45" t="s">
        <v>55</v>
      </c>
      <c r="C86" s="46">
        <v>252</v>
      </c>
      <c r="D86" s="46"/>
      <c r="E86" s="43">
        <f t="shared" si="5"/>
        <v>5500.25</v>
      </c>
    </row>
    <row r="87" spans="1:13" ht="18.600000000000001" customHeight="1" x14ac:dyDescent="0.3">
      <c r="A87" s="48">
        <v>30</v>
      </c>
      <c r="B87" s="48" t="s">
        <v>3</v>
      </c>
      <c r="C87" s="49"/>
      <c r="D87" s="49">
        <v>2457.0899999999997</v>
      </c>
      <c r="E87" s="49">
        <v>3237.9100000000003</v>
      </c>
    </row>
    <row r="88" spans="1:13" ht="18.600000000000001" customHeight="1" x14ac:dyDescent="0.3">
      <c r="A88" s="50">
        <v>30</v>
      </c>
      <c r="B88" s="51" t="s">
        <v>16</v>
      </c>
      <c r="C88" s="52"/>
      <c r="D88" s="52">
        <v>40</v>
      </c>
      <c r="E88" s="52">
        <v>3197.9100000000003</v>
      </c>
    </row>
    <row r="89" spans="1:13" ht="18.600000000000001" customHeight="1" x14ac:dyDescent="0.3">
      <c r="A89" s="48">
        <v>30</v>
      </c>
      <c r="B89" s="48" t="s">
        <v>18</v>
      </c>
      <c r="C89" s="49"/>
      <c r="D89" s="49">
        <v>0</v>
      </c>
      <c r="E89" s="49">
        <v>3197.9100000000003</v>
      </c>
    </row>
    <row r="90" spans="1:13" ht="18.600000000000001" customHeight="1" x14ac:dyDescent="0.3">
      <c r="A90" s="50">
        <v>30</v>
      </c>
      <c r="B90" s="51" t="s">
        <v>60</v>
      </c>
      <c r="C90" s="52"/>
      <c r="D90" s="52">
        <v>2332.9900000000002</v>
      </c>
      <c r="E90" s="52">
        <v>864.92000000000007</v>
      </c>
    </row>
    <row r="91" spans="1:13" ht="18.600000000000001" customHeight="1" x14ac:dyDescent="0.3">
      <c r="A91" s="48">
        <v>30</v>
      </c>
      <c r="B91" s="48" t="s">
        <v>40</v>
      </c>
      <c r="C91" s="49"/>
      <c r="D91" s="49">
        <v>39</v>
      </c>
      <c r="E91" s="49">
        <v>825.92000000000007</v>
      </c>
    </row>
    <row r="92" spans="1:13" ht="18.600000000000001" customHeight="1" x14ac:dyDescent="0.3">
      <c r="A92" s="50">
        <v>30</v>
      </c>
      <c r="B92" s="51" t="s">
        <v>42</v>
      </c>
      <c r="C92" s="52"/>
      <c r="D92" s="52">
        <v>258.69</v>
      </c>
      <c r="E92" s="52">
        <v>567.23</v>
      </c>
    </row>
    <row r="93" spans="1:13" ht="14.4" x14ac:dyDescent="0.25">
      <c r="A93" s="53" t="s">
        <v>61</v>
      </c>
      <c r="B93" s="54"/>
      <c r="C93" s="55">
        <f>SUM(C73:C92)</f>
        <v>4199</v>
      </c>
      <c r="D93" s="55">
        <f>SUM(D74:D92)</f>
        <v>5127.7699999999995</v>
      </c>
      <c r="E93" s="55">
        <f>E73+C93-D93</f>
        <v>372.48000000000047</v>
      </c>
    </row>
    <row r="94" spans="1:13" ht="14.4" thickBot="1" x14ac:dyDescent="0.3"/>
    <row r="95" spans="1:13" ht="36.450000000000003" customHeight="1" thickBot="1" x14ac:dyDescent="0.3">
      <c r="A95" s="58" t="s">
        <v>62</v>
      </c>
      <c r="B95" s="59"/>
      <c r="C95" s="60"/>
      <c r="D95" s="60"/>
      <c r="E95" s="61"/>
      <c r="F95" s="56"/>
      <c r="G95" s="57"/>
      <c r="H95" s="56"/>
      <c r="I95" s="56"/>
      <c r="J95" s="56"/>
      <c r="K95" s="56"/>
      <c r="L95" s="56"/>
      <c r="M95" s="56"/>
    </row>
    <row r="96" spans="1:13" ht="14.4" thickBot="1" x14ac:dyDescent="0.3">
      <c r="A96" s="62" t="s">
        <v>63</v>
      </c>
      <c r="B96" s="63" t="s">
        <v>64</v>
      </c>
      <c r="C96" s="64" t="s">
        <v>65</v>
      </c>
      <c r="D96" s="64" t="s">
        <v>66</v>
      </c>
      <c r="E96" s="65" t="s">
        <v>67</v>
      </c>
      <c r="F96" s="56"/>
      <c r="G96" s="57"/>
      <c r="H96" s="56"/>
      <c r="I96" s="56"/>
      <c r="J96" s="56"/>
      <c r="K96" s="56"/>
      <c r="L96" s="56"/>
      <c r="M96" s="56"/>
    </row>
    <row r="97" spans="1:13" x14ac:dyDescent="0.3">
      <c r="A97" s="66"/>
      <c r="B97" s="67" t="s">
        <v>68</v>
      </c>
      <c r="C97" s="68"/>
      <c r="D97" s="67"/>
      <c r="E97" s="69">
        <v>3749.48</v>
      </c>
      <c r="F97" s="56"/>
      <c r="G97" s="57"/>
      <c r="H97" s="56"/>
      <c r="I97" s="56"/>
      <c r="J97" s="56"/>
      <c r="K97" s="56"/>
      <c r="L97" s="56"/>
      <c r="M97" s="56"/>
    </row>
    <row r="98" spans="1:13" ht="17.399999999999999" customHeight="1" x14ac:dyDescent="0.3">
      <c r="A98" s="66">
        <v>43955</v>
      </c>
      <c r="B98" s="67" t="s">
        <v>69</v>
      </c>
      <c r="C98" s="68">
        <v>100</v>
      </c>
      <c r="D98" s="67"/>
      <c r="E98" s="69">
        <f t="shared" ref="E98:E138" si="6">E97+C98-D98</f>
        <v>3849.48</v>
      </c>
      <c r="F98" s="56"/>
      <c r="G98" s="57"/>
      <c r="H98" s="56"/>
      <c r="I98" s="56"/>
      <c r="J98" s="56"/>
      <c r="K98" s="56"/>
      <c r="L98" s="56"/>
      <c r="M98" s="56"/>
    </row>
    <row r="99" spans="1:13" ht="17.399999999999999" customHeight="1" x14ac:dyDescent="0.3">
      <c r="A99" s="66">
        <v>43955</v>
      </c>
      <c r="B99" s="67" t="s">
        <v>70</v>
      </c>
      <c r="C99" s="68">
        <v>1500</v>
      </c>
      <c r="D99" s="67"/>
      <c r="E99" s="69">
        <f t="shared" si="6"/>
        <v>5349.48</v>
      </c>
      <c r="F99" s="56"/>
      <c r="G99" s="57"/>
      <c r="H99" s="56"/>
      <c r="I99" s="56"/>
      <c r="J99" s="56"/>
      <c r="K99" s="56"/>
      <c r="L99" s="56"/>
      <c r="M99" s="56"/>
    </row>
    <row r="100" spans="1:13" ht="17.399999999999999" customHeight="1" x14ac:dyDescent="0.3">
      <c r="A100" s="66">
        <v>43955</v>
      </c>
      <c r="B100" s="67" t="s">
        <v>71</v>
      </c>
      <c r="C100" s="68">
        <v>60</v>
      </c>
      <c r="D100" s="67"/>
      <c r="E100" s="69">
        <f t="shared" si="6"/>
        <v>5409.48</v>
      </c>
      <c r="F100" s="56"/>
      <c r="G100" s="57"/>
      <c r="H100" s="56"/>
      <c r="I100" s="56"/>
      <c r="J100" s="56"/>
      <c r="K100" s="56"/>
      <c r="L100" s="56"/>
      <c r="M100" s="56"/>
    </row>
    <row r="101" spans="1:13" ht="17.399999999999999" customHeight="1" x14ac:dyDescent="0.3">
      <c r="A101" s="66">
        <v>43956</v>
      </c>
      <c r="B101" s="67" t="s">
        <v>72</v>
      </c>
      <c r="C101" s="68">
        <v>1000</v>
      </c>
      <c r="D101" s="67"/>
      <c r="E101" s="69">
        <f t="shared" si="6"/>
        <v>6409.48</v>
      </c>
      <c r="F101" s="56"/>
      <c r="G101" s="57"/>
      <c r="H101" s="56"/>
      <c r="I101" s="56"/>
      <c r="J101" s="56"/>
      <c r="K101" s="56"/>
      <c r="L101" s="56"/>
      <c r="M101" s="56"/>
    </row>
    <row r="102" spans="1:13" ht="17.399999999999999" customHeight="1" x14ac:dyDescent="0.3">
      <c r="A102" s="66">
        <v>43956</v>
      </c>
      <c r="B102" s="67" t="s">
        <v>73</v>
      </c>
      <c r="C102" s="68">
        <v>400</v>
      </c>
      <c r="D102" s="67"/>
      <c r="E102" s="69">
        <f t="shared" si="6"/>
        <v>6809.48</v>
      </c>
      <c r="F102" s="56"/>
      <c r="G102" s="57"/>
      <c r="H102" s="56"/>
      <c r="I102" s="56"/>
      <c r="J102" s="56"/>
      <c r="K102" s="56"/>
      <c r="L102" s="56"/>
      <c r="M102" s="56"/>
    </row>
    <row r="103" spans="1:13" ht="17.399999999999999" customHeight="1" x14ac:dyDescent="0.3">
      <c r="A103" s="66">
        <v>43957</v>
      </c>
      <c r="B103" s="67" t="s">
        <v>74</v>
      </c>
      <c r="C103" s="68">
        <v>3850</v>
      </c>
      <c r="D103" s="67"/>
      <c r="E103" s="69">
        <f t="shared" si="6"/>
        <v>10659.48</v>
      </c>
      <c r="F103" s="56"/>
      <c r="G103" s="57"/>
      <c r="H103" s="56"/>
      <c r="I103" s="56"/>
      <c r="J103" s="56"/>
      <c r="K103" s="56"/>
      <c r="L103" s="56"/>
      <c r="M103" s="56"/>
    </row>
    <row r="104" spans="1:13" ht="17.399999999999999" customHeight="1" x14ac:dyDescent="0.3">
      <c r="A104" s="66">
        <v>43957</v>
      </c>
      <c r="B104" s="67" t="s">
        <v>75</v>
      </c>
      <c r="C104" s="68">
        <v>2700</v>
      </c>
      <c r="D104" s="67"/>
      <c r="E104" s="69">
        <f t="shared" si="6"/>
        <v>13359.48</v>
      </c>
      <c r="F104" s="56"/>
      <c r="G104" s="57"/>
      <c r="H104" s="56"/>
      <c r="I104" s="56"/>
      <c r="J104" s="56"/>
      <c r="K104" s="56"/>
      <c r="L104" s="56"/>
      <c r="M104" s="56"/>
    </row>
    <row r="105" spans="1:13" ht="17.399999999999999" customHeight="1" x14ac:dyDescent="0.3">
      <c r="A105" s="66">
        <v>43957</v>
      </c>
      <c r="B105" s="67" t="s">
        <v>76</v>
      </c>
      <c r="C105" s="68"/>
      <c r="D105" s="67">
        <v>808.97</v>
      </c>
      <c r="E105" s="69">
        <f t="shared" si="6"/>
        <v>12550.51</v>
      </c>
      <c r="F105" s="56"/>
      <c r="G105" s="57"/>
      <c r="H105" s="56"/>
      <c r="I105" s="56"/>
      <c r="J105" s="56"/>
      <c r="K105" s="56"/>
      <c r="L105" s="56"/>
      <c r="M105" s="56"/>
    </row>
    <row r="106" spans="1:13" ht="17.399999999999999" customHeight="1" x14ac:dyDescent="0.3">
      <c r="A106" s="66">
        <v>43957</v>
      </c>
      <c r="B106" s="67" t="s">
        <v>77</v>
      </c>
      <c r="C106" s="68"/>
      <c r="D106" s="67">
        <v>1346.13</v>
      </c>
      <c r="E106" s="69">
        <f t="shared" si="6"/>
        <v>11204.380000000001</v>
      </c>
      <c r="F106" s="56"/>
      <c r="G106" s="57"/>
      <c r="H106" s="56"/>
      <c r="I106" s="56"/>
      <c r="J106" s="56"/>
      <c r="K106" s="56"/>
      <c r="L106" s="56"/>
      <c r="M106" s="56"/>
    </row>
    <row r="107" spans="1:13" ht="17.399999999999999" customHeight="1" x14ac:dyDescent="0.3">
      <c r="A107" s="66">
        <v>43957</v>
      </c>
      <c r="B107" s="67" t="s">
        <v>75</v>
      </c>
      <c r="C107" s="68"/>
      <c r="D107" s="67">
        <v>1000</v>
      </c>
      <c r="E107" s="69">
        <f t="shared" si="6"/>
        <v>10204.380000000001</v>
      </c>
      <c r="F107" s="56"/>
      <c r="G107" s="57"/>
      <c r="H107" s="56"/>
      <c r="I107" s="56"/>
      <c r="J107" s="56"/>
      <c r="K107" s="56"/>
      <c r="L107" s="56"/>
      <c r="M107" s="56"/>
    </row>
    <row r="108" spans="1:13" ht="17.399999999999999" customHeight="1" x14ac:dyDescent="0.3">
      <c r="A108" s="66">
        <v>43957</v>
      </c>
      <c r="B108" s="67" t="s">
        <v>78</v>
      </c>
      <c r="C108" s="68"/>
      <c r="D108" s="67">
        <v>7000</v>
      </c>
      <c r="E108" s="69">
        <f t="shared" si="6"/>
        <v>3204.380000000001</v>
      </c>
      <c r="F108" s="56"/>
      <c r="G108" s="57"/>
      <c r="H108" s="56"/>
      <c r="I108" s="56"/>
      <c r="J108" s="56"/>
      <c r="K108" s="56"/>
      <c r="L108" s="56"/>
      <c r="M108" s="56"/>
    </row>
    <row r="109" spans="1:13" ht="17.399999999999999" customHeight="1" x14ac:dyDescent="0.3">
      <c r="A109" s="66">
        <v>43957</v>
      </c>
      <c r="B109" s="67" t="s">
        <v>79</v>
      </c>
      <c r="C109" s="68"/>
      <c r="D109" s="67">
        <v>1499</v>
      </c>
      <c r="E109" s="69">
        <f t="shared" si="6"/>
        <v>1705.380000000001</v>
      </c>
      <c r="F109" s="56"/>
      <c r="G109" s="57"/>
      <c r="H109" s="56"/>
      <c r="I109" s="56"/>
      <c r="J109" s="56"/>
      <c r="K109" s="56"/>
      <c r="L109" s="56"/>
      <c r="M109" s="56"/>
    </row>
    <row r="110" spans="1:13" ht="17.399999999999999" customHeight="1" x14ac:dyDescent="0.3">
      <c r="A110" s="66">
        <v>43957</v>
      </c>
      <c r="B110" s="67" t="s">
        <v>80</v>
      </c>
      <c r="C110" s="68"/>
      <c r="D110" s="67">
        <v>52</v>
      </c>
      <c r="E110" s="69">
        <f t="shared" si="6"/>
        <v>1653.380000000001</v>
      </c>
      <c r="F110" s="56"/>
      <c r="G110" s="57"/>
      <c r="H110" s="56"/>
      <c r="I110" s="56"/>
      <c r="J110" s="56"/>
      <c r="K110" s="56"/>
      <c r="L110" s="56"/>
      <c r="M110" s="56"/>
    </row>
    <row r="111" spans="1:13" ht="17.399999999999999" customHeight="1" x14ac:dyDescent="0.3">
      <c r="A111" s="66">
        <v>43957</v>
      </c>
      <c r="B111" s="67" t="s">
        <v>80</v>
      </c>
      <c r="C111" s="68"/>
      <c r="D111" s="67">
        <v>10.45</v>
      </c>
      <c r="E111" s="69">
        <f t="shared" si="6"/>
        <v>1642.930000000001</v>
      </c>
      <c r="F111" s="56"/>
      <c r="G111" s="57"/>
      <c r="H111" s="56"/>
      <c r="I111" s="56"/>
      <c r="J111" s="56"/>
      <c r="K111" s="56"/>
      <c r="L111" s="56"/>
      <c r="M111" s="56"/>
    </row>
    <row r="112" spans="1:13" ht="17.399999999999999" customHeight="1" x14ac:dyDescent="0.3">
      <c r="A112" s="66">
        <v>43957</v>
      </c>
      <c r="B112" s="67" t="s">
        <v>80</v>
      </c>
      <c r="C112" s="68"/>
      <c r="D112" s="67">
        <v>10.45</v>
      </c>
      <c r="E112" s="69">
        <f t="shared" si="6"/>
        <v>1632.4800000000009</v>
      </c>
      <c r="F112" s="56"/>
      <c r="G112" s="57"/>
      <c r="H112" s="56"/>
      <c r="I112" s="56"/>
      <c r="J112" s="56"/>
      <c r="K112" s="56"/>
      <c r="L112" s="56"/>
      <c r="M112" s="56"/>
    </row>
    <row r="113" spans="1:13" ht="17.399999999999999" customHeight="1" x14ac:dyDescent="0.3">
      <c r="A113" s="66">
        <v>43958</v>
      </c>
      <c r="B113" s="67" t="s">
        <v>81</v>
      </c>
      <c r="C113" s="68">
        <v>500</v>
      </c>
      <c r="D113" s="67"/>
      <c r="E113" s="69">
        <f t="shared" si="6"/>
        <v>2132.4800000000009</v>
      </c>
      <c r="F113" s="56"/>
      <c r="G113" s="57"/>
      <c r="H113" s="56"/>
      <c r="I113" s="56"/>
      <c r="J113" s="56"/>
      <c r="K113" s="56"/>
      <c r="L113" s="56"/>
      <c r="M113" s="56"/>
    </row>
    <row r="114" spans="1:13" ht="17.399999999999999" customHeight="1" x14ac:dyDescent="0.3">
      <c r="A114" s="66">
        <v>43958</v>
      </c>
      <c r="B114" s="67" t="s">
        <v>82</v>
      </c>
      <c r="C114" s="68">
        <v>500</v>
      </c>
      <c r="D114" s="67"/>
      <c r="E114" s="69">
        <f t="shared" si="6"/>
        <v>2632.4800000000009</v>
      </c>
      <c r="F114" s="56"/>
      <c r="G114" s="57"/>
      <c r="H114" s="56"/>
      <c r="I114" s="56"/>
      <c r="J114" s="56"/>
      <c r="K114" s="56"/>
      <c r="L114" s="56"/>
      <c r="M114" s="56"/>
    </row>
    <row r="115" spans="1:13" ht="17.399999999999999" customHeight="1" x14ac:dyDescent="0.3">
      <c r="A115" s="66">
        <v>43958</v>
      </c>
      <c r="B115" s="67" t="s">
        <v>83</v>
      </c>
      <c r="C115" s="68">
        <v>1850</v>
      </c>
      <c r="D115" s="67"/>
      <c r="E115" s="69">
        <f t="shared" si="6"/>
        <v>4482.4800000000014</v>
      </c>
      <c r="F115" s="56"/>
      <c r="G115" s="57"/>
      <c r="H115" s="56"/>
      <c r="I115" s="56"/>
      <c r="J115" s="56"/>
      <c r="K115" s="56"/>
      <c r="L115" s="56"/>
      <c r="M115" s="56"/>
    </row>
    <row r="116" spans="1:13" ht="17.399999999999999" customHeight="1" x14ac:dyDescent="0.3">
      <c r="A116" s="66">
        <v>43958</v>
      </c>
      <c r="B116" s="67" t="s">
        <v>84</v>
      </c>
      <c r="C116" s="68">
        <v>8000</v>
      </c>
      <c r="D116" s="67"/>
      <c r="E116" s="69">
        <f t="shared" si="6"/>
        <v>12482.480000000001</v>
      </c>
      <c r="F116" s="56"/>
      <c r="G116" s="57"/>
      <c r="H116" s="56"/>
      <c r="I116" s="56"/>
      <c r="J116" s="56"/>
      <c r="K116" s="56"/>
      <c r="L116" s="56"/>
      <c r="M116" s="56"/>
    </row>
    <row r="117" spans="1:13" ht="17.399999999999999" customHeight="1" x14ac:dyDescent="0.3">
      <c r="A117" s="66">
        <v>43958</v>
      </c>
      <c r="B117" s="67" t="s">
        <v>85</v>
      </c>
      <c r="C117" s="68"/>
      <c r="D117" s="67">
        <v>2018.16</v>
      </c>
      <c r="E117" s="69">
        <f t="shared" si="6"/>
        <v>10464.320000000002</v>
      </c>
      <c r="F117" s="56"/>
      <c r="G117" s="57"/>
      <c r="H117" s="56"/>
      <c r="I117" s="56"/>
      <c r="J117" s="56"/>
      <c r="K117" s="56"/>
      <c r="L117" s="56"/>
      <c r="M117" s="56"/>
    </row>
    <row r="118" spans="1:13" ht="17.399999999999999" customHeight="1" x14ac:dyDescent="0.3">
      <c r="A118" s="66">
        <v>43958</v>
      </c>
      <c r="B118" s="67" t="s">
        <v>86</v>
      </c>
      <c r="C118" s="68"/>
      <c r="D118" s="67">
        <v>1217.97</v>
      </c>
      <c r="E118" s="69">
        <f t="shared" si="6"/>
        <v>9246.3500000000022</v>
      </c>
      <c r="F118" s="56"/>
      <c r="G118" s="57"/>
      <c r="H118" s="56"/>
      <c r="I118" s="56"/>
      <c r="J118" s="56"/>
      <c r="K118" s="56"/>
      <c r="L118" s="56"/>
      <c r="M118" s="56"/>
    </row>
    <row r="119" spans="1:13" ht="17.399999999999999" customHeight="1" x14ac:dyDescent="0.3">
      <c r="A119" s="66">
        <v>43962</v>
      </c>
      <c r="B119" s="67" t="s">
        <v>87</v>
      </c>
      <c r="C119" s="68">
        <v>1000</v>
      </c>
      <c r="D119" s="67"/>
      <c r="E119" s="69">
        <f t="shared" si="6"/>
        <v>10246.350000000002</v>
      </c>
      <c r="F119" s="56"/>
      <c r="G119" s="57"/>
      <c r="H119" s="56"/>
      <c r="I119" s="56"/>
      <c r="J119" s="56"/>
      <c r="K119" s="56"/>
      <c r="L119" s="56"/>
      <c r="M119" s="56"/>
    </row>
    <row r="120" spans="1:13" ht="17.399999999999999" customHeight="1" x14ac:dyDescent="0.3">
      <c r="A120" s="66">
        <v>43962</v>
      </c>
      <c r="B120" s="67" t="s">
        <v>88</v>
      </c>
      <c r="C120" s="68">
        <v>1000</v>
      </c>
      <c r="D120" s="67"/>
      <c r="E120" s="69">
        <f t="shared" si="6"/>
        <v>11246.350000000002</v>
      </c>
      <c r="F120" s="56"/>
      <c r="G120" s="57"/>
      <c r="H120" s="56"/>
      <c r="I120" s="56"/>
      <c r="J120" s="56"/>
      <c r="K120" s="56"/>
      <c r="L120" s="56"/>
      <c r="M120" s="56"/>
    </row>
    <row r="121" spans="1:13" ht="17.399999999999999" customHeight="1" x14ac:dyDescent="0.3">
      <c r="A121" s="66">
        <v>43962</v>
      </c>
      <c r="B121" s="67" t="s">
        <v>78</v>
      </c>
      <c r="C121" s="68"/>
      <c r="D121" s="67">
        <v>3000</v>
      </c>
      <c r="E121" s="69">
        <f t="shared" si="6"/>
        <v>8246.3500000000022</v>
      </c>
      <c r="F121" s="56"/>
      <c r="G121" s="57"/>
      <c r="H121" s="56"/>
      <c r="I121" s="56"/>
      <c r="J121" s="56"/>
      <c r="K121" s="56"/>
      <c r="L121" s="56"/>
      <c r="M121" s="56"/>
    </row>
    <row r="122" spans="1:13" ht="17.399999999999999" customHeight="1" x14ac:dyDescent="0.3">
      <c r="A122" s="66">
        <v>43962</v>
      </c>
      <c r="B122" s="67" t="s">
        <v>89</v>
      </c>
      <c r="C122" s="68"/>
      <c r="D122" s="67">
        <v>10.45</v>
      </c>
      <c r="E122" s="69">
        <f t="shared" si="6"/>
        <v>8235.9000000000015</v>
      </c>
      <c r="F122" s="56"/>
      <c r="G122" s="57"/>
      <c r="H122" s="56"/>
      <c r="I122" s="56"/>
      <c r="J122" s="56"/>
      <c r="K122" s="56"/>
      <c r="L122" s="56"/>
      <c r="M122" s="56"/>
    </row>
    <row r="123" spans="1:13" ht="17.399999999999999" customHeight="1" x14ac:dyDescent="0.3">
      <c r="A123" s="66">
        <v>43963</v>
      </c>
      <c r="B123" s="67" t="s">
        <v>90</v>
      </c>
      <c r="C123" s="68">
        <v>1000</v>
      </c>
      <c r="D123" s="67"/>
      <c r="E123" s="69">
        <f t="shared" si="6"/>
        <v>9235.9000000000015</v>
      </c>
      <c r="F123" s="56"/>
      <c r="G123" s="57"/>
      <c r="H123" s="56"/>
      <c r="I123" s="56"/>
      <c r="J123" s="56"/>
      <c r="K123" s="56"/>
      <c r="L123" s="56"/>
      <c r="M123" s="56"/>
    </row>
    <row r="124" spans="1:13" ht="17.399999999999999" customHeight="1" x14ac:dyDescent="0.3">
      <c r="A124" s="66">
        <v>43965</v>
      </c>
      <c r="B124" s="67" t="s">
        <v>91</v>
      </c>
      <c r="C124" s="68"/>
      <c r="D124" s="67">
        <v>186.13</v>
      </c>
      <c r="E124" s="69">
        <f t="shared" si="6"/>
        <v>9049.7700000000023</v>
      </c>
      <c r="F124" s="56"/>
      <c r="G124" s="57"/>
      <c r="H124" s="56"/>
      <c r="I124" s="56"/>
      <c r="J124" s="56"/>
      <c r="K124" s="56"/>
      <c r="L124" s="56"/>
      <c r="M124" s="56"/>
    </row>
    <row r="125" spans="1:13" ht="17.399999999999999" customHeight="1" x14ac:dyDescent="0.3">
      <c r="A125" s="66">
        <v>43965</v>
      </c>
      <c r="B125" s="67" t="s">
        <v>78</v>
      </c>
      <c r="C125" s="68"/>
      <c r="D125" s="67">
        <v>3000</v>
      </c>
      <c r="E125" s="69">
        <f t="shared" si="6"/>
        <v>6049.7700000000023</v>
      </c>
      <c r="F125" s="56"/>
      <c r="G125" s="57"/>
      <c r="H125" s="56"/>
      <c r="I125" s="56"/>
      <c r="J125" s="56"/>
      <c r="K125" s="56"/>
      <c r="L125" s="56"/>
      <c r="M125" s="56"/>
    </row>
    <row r="126" spans="1:13" ht="17.399999999999999" customHeight="1" x14ac:dyDescent="0.3">
      <c r="A126" s="66">
        <v>43965</v>
      </c>
      <c r="B126" s="67" t="s">
        <v>92</v>
      </c>
      <c r="C126" s="68"/>
      <c r="D126" s="67">
        <v>10.45</v>
      </c>
      <c r="E126" s="69">
        <f t="shared" si="6"/>
        <v>6039.3200000000024</v>
      </c>
      <c r="F126" s="56"/>
      <c r="G126" s="57"/>
      <c r="H126" s="56"/>
      <c r="I126" s="56"/>
      <c r="J126" s="56"/>
      <c r="K126" s="56"/>
      <c r="L126" s="56"/>
      <c r="M126" s="56"/>
    </row>
    <row r="127" spans="1:13" ht="17.399999999999999" customHeight="1" x14ac:dyDescent="0.3">
      <c r="A127" s="66">
        <v>43969</v>
      </c>
      <c r="B127" s="67" t="s">
        <v>93</v>
      </c>
      <c r="C127" s="68"/>
      <c r="D127" s="67">
        <v>41.91</v>
      </c>
      <c r="E127" s="69">
        <f t="shared" si="6"/>
        <v>5997.4100000000026</v>
      </c>
      <c r="F127" s="56"/>
      <c r="G127" s="57"/>
      <c r="H127" s="56"/>
      <c r="I127" s="56"/>
      <c r="J127" s="56"/>
      <c r="K127" s="56"/>
      <c r="L127" s="56"/>
      <c r="M127" s="56"/>
    </row>
    <row r="128" spans="1:13" ht="17.399999999999999" customHeight="1" x14ac:dyDescent="0.3">
      <c r="A128" s="66">
        <v>43969</v>
      </c>
      <c r="B128" s="67" t="s">
        <v>94</v>
      </c>
      <c r="C128" s="68"/>
      <c r="D128" s="67">
        <v>500.8</v>
      </c>
      <c r="E128" s="69">
        <f t="shared" si="6"/>
        <v>5496.6100000000024</v>
      </c>
      <c r="F128" s="56"/>
      <c r="G128" s="57"/>
      <c r="H128" s="56"/>
      <c r="I128" s="56"/>
      <c r="J128" s="56"/>
      <c r="K128" s="56"/>
      <c r="L128" s="56"/>
      <c r="M128" s="56"/>
    </row>
    <row r="129" spans="1:13" ht="17.399999999999999" customHeight="1" x14ac:dyDescent="0.3">
      <c r="A129" s="66">
        <v>43971</v>
      </c>
      <c r="B129" s="67" t="s">
        <v>95</v>
      </c>
      <c r="C129" s="68">
        <v>50.26</v>
      </c>
      <c r="D129" s="67"/>
      <c r="E129" s="69">
        <f t="shared" si="6"/>
        <v>5546.8700000000026</v>
      </c>
      <c r="F129" s="56"/>
      <c r="G129" s="57"/>
      <c r="H129" s="56"/>
      <c r="I129" s="56"/>
      <c r="J129" s="56"/>
      <c r="K129" s="56"/>
      <c r="L129" s="56"/>
      <c r="M129" s="56"/>
    </row>
    <row r="130" spans="1:13" ht="17.399999999999999" customHeight="1" x14ac:dyDescent="0.3">
      <c r="A130" s="66">
        <v>43971</v>
      </c>
      <c r="B130" s="67" t="s">
        <v>96</v>
      </c>
      <c r="C130" s="68">
        <v>70</v>
      </c>
      <c r="D130" s="67"/>
      <c r="E130" s="69">
        <f t="shared" si="6"/>
        <v>5616.8700000000026</v>
      </c>
      <c r="F130" s="56"/>
      <c r="G130" s="57"/>
      <c r="H130" s="56"/>
      <c r="I130" s="56"/>
      <c r="J130" s="56"/>
      <c r="K130" s="56"/>
      <c r="L130" s="56"/>
      <c r="M130" s="56"/>
    </row>
    <row r="131" spans="1:13" ht="17.399999999999999" customHeight="1" x14ac:dyDescent="0.3">
      <c r="A131" s="66">
        <v>43972</v>
      </c>
      <c r="B131" s="67" t="s">
        <v>97</v>
      </c>
      <c r="C131" s="68">
        <v>250</v>
      </c>
      <c r="D131" s="67"/>
      <c r="E131" s="69">
        <f t="shared" si="6"/>
        <v>5866.8700000000026</v>
      </c>
      <c r="F131" s="56"/>
      <c r="G131" s="57"/>
      <c r="H131" s="56"/>
      <c r="I131" s="56"/>
      <c r="J131" s="56"/>
      <c r="K131" s="56"/>
      <c r="L131" s="56"/>
      <c r="M131" s="56"/>
    </row>
    <row r="132" spans="1:13" ht="17.399999999999999" customHeight="1" x14ac:dyDescent="0.3">
      <c r="A132" s="66">
        <v>43972</v>
      </c>
      <c r="B132" s="67" t="s">
        <v>93</v>
      </c>
      <c r="C132" s="68"/>
      <c r="D132" s="67">
        <v>152.4</v>
      </c>
      <c r="E132" s="69">
        <f t="shared" si="6"/>
        <v>5714.470000000003</v>
      </c>
      <c r="F132" s="56"/>
      <c r="G132" s="57"/>
      <c r="H132" s="56"/>
      <c r="I132" s="56"/>
      <c r="J132" s="56"/>
      <c r="K132" s="56"/>
      <c r="L132" s="56"/>
      <c r="M132" s="56"/>
    </row>
    <row r="133" spans="1:13" ht="17.399999999999999" customHeight="1" x14ac:dyDescent="0.3">
      <c r="A133" s="66">
        <v>43978</v>
      </c>
      <c r="B133" s="67" t="s">
        <v>98</v>
      </c>
      <c r="C133" s="68">
        <v>100</v>
      </c>
      <c r="D133" s="67"/>
      <c r="E133" s="69">
        <f t="shared" si="6"/>
        <v>5814.470000000003</v>
      </c>
      <c r="F133" s="56"/>
      <c r="G133" s="57"/>
      <c r="H133" s="56"/>
      <c r="I133" s="56"/>
      <c r="J133" s="56"/>
      <c r="K133" s="56"/>
      <c r="L133" s="56"/>
      <c r="M133" s="56"/>
    </row>
    <row r="134" spans="1:13" ht="17.399999999999999" customHeight="1" x14ac:dyDescent="0.3">
      <c r="A134" s="66">
        <v>43978</v>
      </c>
      <c r="B134" s="67" t="s">
        <v>98</v>
      </c>
      <c r="C134" s="68">
        <v>100</v>
      </c>
      <c r="D134" s="67"/>
      <c r="E134" s="69">
        <f t="shared" si="6"/>
        <v>5914.470000000003</v>
      </c>
      <c r="F134" s="56"/>
      <c r="G134" s="57"/>
      <c r="H134" s="56"/>
      <c r="I134" s="56"/>
      <c r="J134" s="56"/>
      <c r="K134" s="56"/>
      <c r="L134" s="56"/>
      <c r="M134" s="56"/>
    </row>
    <row r="135" spans="1:13" ht="17.399999999999999" customHeight="1" x14ac:dyDescent="0.3">
      <c r="A135" s="66">
        <v>43978</v>
      </c>
      <c r="B135" s="67" t="s">
        <v>99</v>
      </c>
      <c r="C135" s="68">
        <v>100</v>
      </c>
      <c r="D135" s="67"/>
      <c r="E135" s="69">
        <f t="shared" si="6"/>
        <v>6014.470000000003</v>
      </c>
      <c r="F135" s="56"/>
      <c r="G135" s="57"/>
      <c r="H135" s="56"/>
      <c r="I135" s="56"/>
      <c r="J135" s="56"/>
      <c r="K135" s="56"/>
      <c r="L135" s="56"/>
      <c r="M135" s="56"/>
    </row>
    <row r="136" spans="1:13" ht="17.399999999999999" customHeight="1" x14ac:dyDescent="0.3">
      <c r="A136" s="66">
        <v>43978</v>
      </c>
      <c r="B136" s="67" t="s">
        <v>100</v>
      </c>
      <c r="C136" s="68">
        <v>80</v>
      </c>
      <c r="D136" s="67"/>
      <c r="E136" s="69">
        <f t="shared" si="6"/>
        <v>6094.470000000003</v>
      </c>
      <c r="F136" s="56"/>
      <c r="G136" s="57"/>
      <c r="H136" s="56"/>
      <c r="I136" s="56"/>
      <c r="J136" s="56"/>
      <c r="K136" s="56"/>
      <c r="L136" s="56"/>
      <c r="M136" s="56"/>
    </row>
    <row r="137" spans="1:13" ht="17.399999999999999" customHeight="1" x14ac:dyDescent="0.3">
      <c r="A137" s="66">
        <v>43978</v>
      </c>
      <c r="B137" s="67" t="s">
        <v>101</v>
      </c>
      <c r="C137" s="68"/>
      <c r="D137" s="67">
        <v>1167.0999999999999</v>
      </c>
      <c r="E137" s="69">
        <f t="shared" si="6"/>
        <v>4927.3700000000026</v>
      </c>
      <c r="F137" s="56"/>
      <c r="G137" s="57"/>
      <c r="H137" s="56"/>
      <c r="I137" s="56"/>
      <c r="J137" s="56"/>
      <c r="K137" s="56"/>
      <c r="L137" s="56"/>
      <c r="M137" s="56"/>
    </row>
    <row r="138" spans="1:13" ht="17.399999999999999" customHeight="1" x14ac:dyDescent="0.3">
      <c r="A138" s="66">
        <v>43980</v>
      </c>
      <c r="B138" s="67" t="s">
        <v>102</v>
      </c>
      <c r="C138" s="68">
        <v>30</v>
      </c>
      <c r="D138" s="67"/>
      <c r="E138" s="69">
        <f t="shared" si="6"/>
        <v>4957.3700000000026</v>
      </c>
      <c r="F138" s="56"/>
      <c r="G138" s="57"/>
      <c r="H138" s="56"/>
      <c r="I138" s="56"/>
      <c r="J138" s="56"/>
      <c r="K138" s="56"/>
      <c r="L138" s="56"/>
      <c r="M138" s="56"/>
    </row>
    <row r="139" spans="1:13" ht="28.5" customHeight="1" x14ac:dyDescent="0.25">
      <c r="A139" s="70" t="s">
        <v>103</v>
      </c>
      <c r="B139" s="71"/>
      <c r="C139" s="72">
        <f>SUM(C98:C138)</f>
        <v>24240.26</v>
      </c>
      <c r="D139" s="72">
        <f>SUM(D98:D138)</f>
        <v>23032.370000000003</v>
      </c>
      <c r="E139" s="72">
        <f>E97+C139-D139</f>
        <v>4957.3699999999953</v>
      </c>
      <c r="F139" s="56"/>
      <c r="G139" s="57"/>
      <c r="H139" s="56"/>
      <c r="I139" s="56"/>
      <c r="J139" s="56"/>
      <c r="K139" s="56"/>
      <c r="L139" s="56"/>
      <c r="M139" s="56"/>
    </row>
    <row r="140" spans="1:13" ht="23.55" customHeight="1" thickBot="1" x14ac:dyDescent="0.3">
      <c r="A140" s="73" t="s">
        <v>104</v>
      </c>
      <c r="B140" s="74" t="s">
        <v>105</v>
      </c>
      <c r="C140" s="75">
        <f>C115+C114+C104+C103</f>
        <v>8900</v>
      </c>
      <c r="D140" s="75">
        <f>D108+D121+D125</f>
        <v>13000</v>
      </c>
      <c r="E140" s="76"/>
      <c r="F140" s="56"/>
      <c r="G140" s="57"/>
      <c r="H140" s="56"/>
      <c r="I140" s="56"/>
      <c r="J140" s="56"/>
      <c r="K140" s="56"/>
      <c r="L140" s="56"/>
      <c r="M140" s="56"/>
    </row>
    <row r="141" spans="1:13" ht="15" thickBot="1" x14ac:dyDescent="0.3">
      <c r="B141" s="59"/>
      <c r="C141" s="60"/>
      <c r="D141" s="60"/>
      <c r="E141" s="61"/>
    </row>
    <row r="142" spans="1:13" ht="37.049999999999997" customHeight="1" thickBot="1" x14ac:dyDescent="0.3">
      <c r="A142" s="58" t="s">
        <v>106</v>
      </c>
      <c r="B142" s="77"/>
      <c r="C142" s="78"/>
      <c r="D142" s="78"/>
      <c r="E142" s="79"/>
    </row>
    <row r="143" spans="1:13" ht="19.5" customHeight="1" thickBot="1" x14ac:dyDescent="0.3">
      <c r="A143" s="80" t="s">
        <v>63</v>
      </c>
      <c r="B143" s="81" t="s">
        <v>64</v>
      </c>
      <c r="C143" s="82" t="s">
        <v>65</v>
      </c>
      <c r="D143" s="82" t="s">
        <v>66</v>
      </c>
      <c r="E143" s="83" t="s">
        <v>67</v>
      </c>
    </row>
    <row r="144" spans="1:13" ht="14.55" customHeight="1" x14ac:dyDescent="0.25">
      <c r="A144" s="84"/>
      <c r="B144" s="56" t="s">
        <v>68</v>
      </c>
      <c r="C144" s="57"/>
      <c r="E144" s="69">
        <v>3738.6</v>
      </c>
    </row>
    <row r="145" spans="1:13" ht="16.8" customHeight="1" x14ac:dyDescent="0.3">
      <c r="A145" s="66">
        <v>43955</v>
      </c>
      <c r="B145" s="67" t="s">
        <v>107</v>
      </c>
      <c r="C145" s="68">
        <v>100</v>
      </c>
      <c r="D145" s="67"/>
      <c r="E145" s="69">
        <f t="shared" ref="E145:E169" si="7">E144+C145-D145</f>
        <v>3838.6</v>
      </c>
      <c r="F145" s="56"/>
      <c r="G145" s="57"/>
      <c r="H145" s="56"/>
      <c r="I145" s="56"/>
      <c r="J145" s="56"/>
      <c r="K145" s="56"/>
      <c r="L145" s="56"/>
      <c r="M145" s="56"/>
    </row>
    <row r="146" spans="1:13" ht="16.8" customHeight="1" x14ac:dyDescent="0.3">
      <c r="A146" s="66">
        <v>43955</v>
      </c>
      <c r="B146" s="67" t="s">
        <v>108</v>
      </c>
      <c r="C146" s="68">
        <v>50.83</v>
      </c>
      <c r="D146" s="67"/>
      <c r="E146" s="69">
        <f t="shared" si="7"/>
        <v>3889.43</v>
      </c>
      <c r="F146" s="56"/>
      <c r="G146" s="57"/>
      <c r="H146" s="56"/>
      <c r="I146" s="56"/>
      <c r="J146" s="56"/>
      <c r="K146" s="56"/>
      <c r="L146" s="56"/>
      <c r="M146" s="56"/>
    </row>
    <row r="147" spans="1:13" ht="16.8" customHeight="1" x14ac:dyDescent="0.3">
      <c r="A147" s="66">
        <v>43956</v>
      </c>
      <c r="B147" s="67" t="s">
        <v>109</v>
      </c>
      <c r="C147" s="68">
        <v>51.23</v>
      </c>
      <c r="D147" s="67"/>
      <c r="E147" s="69">
        <f t="shared" si="7"/>
        <v>3940.66</v>
      </c>
      <c r="F147" s="56"/>
      <c r="G147" s="57"/>
      <c r="H147" s="56"/>
      <c r="I147" s="56"/>
      <c r="J147" s="56"/>
      <c r="K147" s="56"/>
      <c r="L147" s="56"/>
      <c r="M147" s="56"/>
    </row>
    <row r="148" spans="1:13" ht="16.8" customHeight="1" x14ac:dyDescent="0.3">
      <c r="A148" s="66">
        <v>43956</v>
      </c>
      <c r="B148" s="67" t="s">
        <v>110</v>
      </c>
      <c r="C148" s="68"/>
      <c r="D148" s="67">
        <v>54.95</v>
      </c>
      <c r="E148" s="69">
        <f t="shared" si="7"/>
        <v>3885.71</v>
      </c>
      <c r="F148" s="56"/>
      <c r="G148" s="57"/>
      <c r="H148" s="56"/>
      <c r="I148" s="56"/>
      <c r="J148" s="56"/>
      <c r="K148" s="56"/>
      <c r="L148" s="56"/>
      <c r="M148" s="56"/>
    </row>
    <row r="149" spans="1:13" ht="16.8" customHeight="1" x14ac:dyDescent="0.3">
      <c r="A149" s="66">
        <v>43957</v>
      </c>
      <c r="B149" s="67" t="s">
        <v>111</v>
      </c>
      <c r="C149" s="68">
        <v>500</v>
      </c>
      <c r="D149" s="67"/>
      <c r="E149" s="69">
        <f t="shared" si="7"/>
        <v>4385.71</v>
      </c>
      <c r="F149" s="56"/>
      <c r="G149" s="57"/>
      <c r="H149" s="56"/>
      <c r="I149" s="56"/>
      <c r="J149" s="56"/>
      <c r="K149" s="56"/>
      <c r="L149" s="56"/>
      <c r="M149" s="56"/>
    </row>
    <row r="150" spans="1:13" ht="16.8" customHeight="1" x14ac:dyDescent="0.3">
      <c r="A150" s="66">
        <v>43957</v>
      </c>
      <c r="B150" s="67" t="s">
        <v>112</v>
      </c>
      <c r="C150" s="68"/>
      <c r="D150" s="67">
        <v>3850</v>
      </c>
      <c r="E150" s="69">
        <f t="shared" si="7"/>
        <v>535.71</v>
      </c>
      <c r="F150" s="56"/>
      <c r="G150" s="57"/>
      <c r="H150" s="56"/>
      <c r="I150" s="56"/>
      <c r="J150" s="56"/>
      <c r="K150" s="56"/>
      <c r="L150" s="56"/>
      <c r="M150" s="56"/>
    </row>
    <row r="151" spans="1:13" ht="16.8" customHeight="1" x14ac:dyDescent="0.3">
      <c r="A151" s="66">
        <v>43958</v>
      </c>
      <c r="B151" s="67" t="s">
        <v>113</v>
      </c>
      <c r="C151" s="68"/>
      <c r="D151" s="67">
        <v>500</v>
      </c>
      <c r="E151" s="69">
        <f t="shared" si="7"/>
        <v>35.710000000000036</v>
      </c>
      <c r="F151" s="56"/>
      <c r="G151" s="57"/>
      <c r="H151" s="56"/>
      <c r="I151" s="56"/>
      <c r="J151" s="56"/>
      <c r="K151" s="56"/>
      <c r="L151" s="56"/>
      <c r="M151" s="56"/>
    </row>
    <row r="152" spans="1:13" ht="16.8" customHeight="1" x14ac:dyDescent="0.3">
      <c r="A152" s="66">
        <v>43958</v>
      </c>
      <c r="B152" s="67" t="s">
        <v>114</v>
      </c>
      <c r="C152" s="68"/>
      <c r="D152" s="67">
        <v>1.2</v>
      </c>
      <c r="E152" s="69">
        <f t="shared" si="7"/>
        <v>34.510000000000034</v>
      </c>
      <c r="F152" s="56"/>
      <c r="G152" s="57"/>
      <c r="H152" s="56"/>
      <c r="I152" s="56"/>
      <c r="J152" s="56"/>
      <c r="K152" s="56"/>
      <c r="L152" s="56"/>
      <c r="M152" s="56"/>
    </row>
    <row r="153" spans="1:13" ht="16.8" customHeight="1" x14ac:dyDescent="0.3">
      <c r="A153" s="66">
        <v>43962</v>
      </c>
      <c r="B153" s="67" t="s">
        <v>115</v>
      </c>
      <c r="C153" s="68">
        <v>339.98</v>
      </c>
      <c r="D153" s="67"/>
      <c r="E153" s="69">
        <f t="shared" si="7"/>
        <v>374.49000000000007</v>
      </c>
      <c r="F153" s="56"/>
      <c r="G153" s="57"/>
      <c r="H153" s="56"/>
      <c r="I153" s="56"/>
      <c r="J153" s="56"/>
      <c r="K153" s="56"/>
      <c r="L153" s="56"/>
      <c r="M153" s="56"/>
    </row>
    <row r="154" spans="1:13" ht="16.8" customHeight="1" x14ac:dyDescent="0.3">
      <c r="A154" s="66">
        <v>43962</v>
      </c>
      <c r="B154" s="67" t="s">
        <v>116</v>
      </c>
      <c r="C154" s="68">
        <v>200.34</v>
      </c>
      <c r="D154" s="67"/>
      <c r="E154" s="69">
        <f t="shared" si="7"/>
        <v>574.83000000000004</v>
      </c>
      <c r="F154" s="56"/>
      <c r="G154" s="57"/>
      <c r="H154" s="56"/>
      <c r="I154" s="56"/>
      <c r="J154" s="56"/>
      <c r="K154" s="56"/>
      <c r="L154" s="56"/>
      <c r="M154" s="56"/>
    </row>
    <row r="155" spans="1:13" ht="16.8" customHeight="1" x14ac:dyDescent="0.3">
      <c r="A155" s="66">
        <v>43962</v>
      </c>
      <c r="B155" s="67" t="s">
        <v>117</v>
      </c>
      <c r="C155" s="68">
        <v>50.27</v>
      </c>
      <c r="D155" s="67"/>
      <c r="E155" s="69">
        <f t="shared" si="7"/>
        <v>625.1</v>
      </c>
      <c r="F155" s="56"/>
      <c r="G155" s="57"/>
      <c r="H155" s="56"/>
      <c r="I155" s="56"/>
      <c r="J155" s="56"/>
      <c r="K155" s="56"/>
      <c r="L155" s="56"/>
      <c r="M155" s="56"/>
    </row>
    <row r="156" spans="1:13" ht="16.8" customHeight="1" x14ac:dyDescent="0.3">
      <c r="A156" s="66">
        <v>43962</v>
      </c>
      <c r="B156" s="67" t="s">
        <v>118</v>
      </c>
      <c r="C156" s="68">
        <v>51.19</v>
      </c>
      <c r="D156" s="67"/>
      <c r="E156" s="69">
        <f t="shared" si="7"/>
        <v>676.29</v>
      </c>
      <c r="F156" s="56"/>
      <c r="G156" s="57"/>
      <c r="H156" s="56"/>
      <c r="I156" s="56"/>
      <c r="J156" s="56"/>
      <c r="K156" s="56"/>
      <c r="L156" s="56"/>
      <c r="M156" s="56"/>
    </row>
    <row r="157" spans="1:13" ht="16.8" customHeight="1" x14ac:dyDescent="0.3">
      <c r="A157" s="66">
        <v>43964</v>
      </c>
      <c r="B157" s="67" t="s">
        <v>119</v>
      </c>
      <c r="C157" s="68">
        <v>50.37</v>
      </c>
      <c r="D157" s="67"/>
      <c r="E157" s="69">
        <f t="shared" si="7"/>
        <v>726.66</v>
      </c>
      <c r="F157" s="56"/>
      <c r="G157" s="57"/>
      <c r="H157" s="56"/>
      <c r="I157" s="56"/>
      <c r="J157" s="56"/>
      <c r="K157" s="56"/>
      <c r="L157" s="56"/>
      <c r="M157" s="56"/>
    </row>
    <row r="158" spans="1:13" ht="16.8" customHeight="1" x14ac:dyDescent="0.3">
      <c r="A158" s="66">
        <v>43964</v>
      </c>
      <c r="B158" s="67" t="s">
        <v>119</v>
      </c>
      <c r="C158" s="68">
        <v>50.37</v>
      </c>
      <c r="D158" s="67"/>
      <c r="E158" s="69">
        <f t="shared" si="7"/>
        <v>777.03</v>
      </c>
      <c r="F158" s="56"/>
      <c r="G158" s="57"/>
      <c r="H158" s="56"/>
      <c r="I158" s="56"/>
      <c r="J158" s="56"/>
      <c r="K158" s="56"/>
      <c r="L158" s="56"/>
      <c r="M158" s="56"/>
    </row>
    <row r="159" spans="1:13" ht="16.8" customHeight="1" x14ac:dyDescent="0.3">
      <c r="A159" s="66">
        <v>43964</v>
      </c>
      <c r="B159" s="67" t="s">
        <v>120</v>
      </c>
      <c r="C159" s="68">
        <v>50.35</v>
      </c>
      <c r="D159" s="67"/>
      <c r="E159" s="69">
        <f t="shared" si="7"/>
        <v>827.38</v>
      </c>
      <c r="F159" s="56"/>
      <c r="G159" s="57"/>
      <c r="H159" s="56"/>
      <c r="I159" s="56"/>
      <c r="J159" s="56"/>
      <c r="K159" s="56"/>
      <c r="L159" s="56"/>
      <c r="M159" s="56"/>
    </row>
    <row r="160" spans="1:13" ht="16.8" customHeight="1" x14ac:dyDescent="0.3">
      <c r="A160" s="66">
        <v>43965</v>
      </c>
      <c r="B160" s="67" t="s">
        <v>121</v>
      </c>
      <c r="C160" s="68">
        <v>250</v>
      </c>
      <c r="D160" s="67"/>
      <c r="E160" s="69">
        <f t="shared" si="7"/>
        <v>1077.3800000000001</v>
      </c>
      <c r="F160" s="56"/>
      <c r="G160" s="57"/>
      <c r="H160" s="56"/>
      <c r="I160" s="56"/>
      <c r="J160" s="56"/>
      <c r="K160" s="56"/>
      <c r="L160" s="56"/>
      <c r="M160" s="56"/>
    </row>
    <row r="161" spans="1:13" ht="16.8" customHeight="1" x14ac:dyDescent="0.3">
      <c r="A161" s="66">
        <v>43969</v>
      </c>
      <c r="B161" s="67" t="s">
        <v>122</v>
      </c>
      <c r="C161" s="68">
        <v>500</v>
      </c>
      <c r="D161" s="67"/>
      <c r="E161" s="69">
        <f t="shared" si="7"/>
        <v>1577.38</v>
      </c>
      <c r="F161" s="56"/>
      <c r="G161" s="57"/>
      <c r="H161" s="56"/>
      <c r="I161" s="56"/>
      <c r="J161" s="56"/>
      <c r="K161" s="56"/>
      <c r="L161" s="56"/>
      <c r="M161" s="56"/>
    </row>
    <row r="162" spans="1:13" ht="16.8" customHeight="1" x14ac:dyDescent="0.3">
      <c r="A162" s="66">
        <v>43969</v>
      </c>
      <c r="B162" s="67" t="s">
        <v>123</v>
      </c>
      <c r="C162" s="68">
        <v>50.4</v>
      </c>
      <c r="D162" s="67"/>
      <c r="E162" s="69">
        <f t="shared" si="7"/>
        <v>1627.7800000000002</v>
      </c>
      <c r="F162" s="56"/>
      <c r="G162" s="57"/>
      <c r="H162" s="56"/>
      <c r="I162" s="56"/>
      <c r="J162" s="56"/>
      <c r="K162" s="56"/>
      <c r="L162" s="56"/>
      <c r="M162" s="56"/>
    </row>
    <row r="163" spans="1:13" ht="16.8" customHeight="1" x14ac:dyDescent="0.3">
      <c r="A163" s="66">
        <v>43972</v>
      </c>
      <c r="B163" s="67" t="s">
        <v>124</v>
      </c>
      <c r="C163" s="68">
        <v>50</v>
      </c>
      <c r="D163" s="67"/>
      <c r="E163" s="69">
        <f t="shared" si="7"/>
        <v>1677.7800000000002</v>
      </c>
      <c r="F163" s="56"/>
      <c r="G163" s="57"/>
      <c r="H163" s="56"/>
      <c r="I163" s="56"/>
      <c r="J163" s="56"/>
      <c r="K163" s="56"/>
      <c r="L163" s="56"/>
      <c r="M163" s="56"/>
    </row>
    <row r="164" spans="1:13" ht="16.8" customHeight="1" x14ac:dyDescent="0.3">
      <c r="A164" s="66">
        <v>43972</v>
      </c>
      <c r="B164" s="67" t="s">
        <v>125</v>
      </c>
      <c r="C164" s="68">
        <v>400.81</v>
      </c>
      <c r="D164" s="67"/>
      <c r="E164" s="69">
        <f t="shared" si="7"/>
        <v>2078.59</v>
      </c>
      <c r="F164" s="56"/>
      <c r="G164" s="57"/>
      <c r="H164" s="56"/>
      <c r="I164" s="56"/>
      <c r="J164" s="56"/>
      <c r="K164" s="56"/>
      <c r="L164" s="56"/>
      <c r="M164" s="56"/>
    </row>
    <row r="165" spans="1:13" ht="16.8" customHeight="1" x14ac:dyDescent="0.3">
      <c r="A165" s="66">
        <v>43972</v>
      </c>
      <c r="B165" s="67" t="s">
        <v>125</v>
      </c>
      <c r="C165" s="68">
        <v>400.81</v>
      </c>
      <c r="D165" s="67"/>
      <c r="E165" s="69">
        <f t="shared" si="7"/>
        <v>2479.4</v>
      </c>
      <c r="F165" s="56"/>
      <c r="G165" s="57"/>
      <c r="H165" s="56"/>
      <c r="I165" s="56"/>
      <c r="J165" s="56"/>
      <c r="K165" s="56"/>
      <c r="L165" s="56"/>
      <c r="M165" s="56"/>
    </row>
    <row r="166" spans="1:13" ht="16.8" customHeight="1" x14ac:dyDescent="0.3">
      <c r="A166" s="66">
        <v>43976</v>
      </c>
      <c r="B166" s="67" t="s">
        <v>126</v>
      </c>
      <c r="C166" s="68">
        <v>100.7</v>
      </c>
      <c r="D166" s="67"/>
      <c r="E166" s="69">
        <f t="shared" si="7"/>
        <v>2580.1</v>
      </c>
      <c r="F166" s="56"/>
      <c r="G166" s="57"/>
      <c r="H166" s="56"/>
      <c r="I166" s="56"/>
      <c r="J166" s="56"/>
      <c r="K166" s="56"/>
      <c r="L166" s="56"/>
      <c r="M166" s="56"/>
    </row>
    <row r="167" spans="1:13" ht="16.8" customHeight="1" x14ac:dyDescent="0.3">
      <c r="A167" s="66">
        <v>43977</v>
      </c>
      <c r="B167" s="67" t="s">
        <v>127</v>
      </c>
      <c r="C167" s="68">
        <v>300</v>
      </c>
      <c r="D167" s="67"/>
      <c r="E167" s="69">
        <f t="shared" si="7"/>
        <v>2880.1</v>
      </c>
      <c r="F167" s="56"/>
      <c r="G167" s="57"/>
      <c r="H167" s="56"/>
      <c r="I167" s="56"/>
      <c r="J167" s="56"/>
      <c r="K167" s="56"/>
      <c r="L167" s="56"/>
      <c r="M167" s="56"/>
    </row>
    <row r="168" spans="1:13" ht="16.8" customHeight="1" x14ac:dyDescent="0.3">
      <c r="A168" s="66">
        <v>43977</v>
      </c>
      <c r="B168" s="67" t="s">
        <v>128</v>
      </c>
      <c r="C168" s="68">
        <v>50.69</v>
      </c>
      <c r="D168" s="67"/>
      <c r="E168" s="69">
        <f t="shared" si="7"/>
        <v>2930.79</v>
      </c>
      <c r="F168" s="56"/>
      <c r="G168" s="57"/>
      <c r="H168" s="56"/>
      <c r="I168" s="56"/>
      <c r="J168" s="56"/>
      <c r="K168" s="56"/>
      <c r="L168" s="56"/>
      <c r="M168" s="56"/>
    </row>
    <row r="169" spans="1:13" ht="16.8" customHeight="1" x14ac:dyDescent="0.3">
      <c r="A169" s="66">
        <v>43977</v>
      </c>
      <c r="B169" s="67" t="s">
        <v>129</v>
      </c>
      <c r="C169" s="68">
        <v>50</v>
      </c>
      <c r="D169" s="67"/>
      <c r="E169" s="69">
        <f t="shared" si="7"/>
        <v>2980.79</v>
      </c>
      <c r="F169" s="56"/>
      <c r="G169" s="57"/>
      <c r="H169" s="56"/>
      <c r="I169" s="56"/>
      <c r="J169" s="56"/>
      <c r="K169" s="56"/>
      <c r="L169" s="56"/>
      <c r="M169" s="56"/>
    </row>
    <row r="170" spans="1:13" s="85" customFormat="1" ht="24.75" customHeight="1" x14ac:dyDescent="0.25">
      <c r="A170" s="70" t="s">
        <v>103</v>
      </c>
      <c r="B170" s="71"/>
      <c r="C170" s="72">
        <f>SUM(C145:C169)</f>
        <v>3648.3399999999992</v>
      </c>
      <c r="D170" s="72">
        <f>SUM(D145:D169)</f>
        <v>4406.1499999999996</v>
      </c>
      <c r="E170" s="72">
        <f>E144+C170-D170</f>
        <v>2980.7899999999991</v>
      </c>
    </row>
    <row r="171" spans="1:13" ht="20.25" customHeight="1" x14ac:dyDescent="0.25">
      <c r="A171" s="86" t="s">
        <v>104</v>
      </c>
      <c r="B171" s="87" t="s">
        <v>105</v>
      </c>
      <c r="C171" s="75">
        <v>0</v>
      </c>
      <c r="D171" s="75">
        <f>D150+D151</f>
        <v>4350</v>
      </c>
      <c r="E171" s="76"/>
    </row>
    <row r="172" spans="1:13" x14ac:dyDescent="0.25">
      <c r="E172" s="56"/>
      <c r="F172" s="56"/>
      <c r="G172" s="57"/>
      <c r="H172" s="56"/>
      <c r="I172" s="56"/>
      <c r="J172" s="56"/>
      <c r="K172" s="56"/>
      <c r="L172" s="56"/>
      <c r="M172" s="56"/>
    </row>
    <row r="173" spans="1:13" ht="40.5" customHeight="1" thickBot="1" x14ac:dyDescent="0.3">
      <c r="A173" s="88" t="s">
        <v>130</v>
      </c>
      <c r="B173" s="89"/>
      <c r="C173" s="90"/>
      <c r="D173" s="90"/>
      <c r="E173" s="91"/>
      <c r="F173" s="56"/>
      <c r="G173" s="57"/>
      <c r="H173" s="56"/>
      <c r="I173" s="56"/>
      <c r="J173" s="56"/>
      <c r="K173" s="56"/>
      <c r="L173" s="56"/>
      <c r="M173" s="56"/>
    </row>
    <row r="174" spans="1:13" ht="14.4" thickBot="1" x14ac:dyDescent="0.3">
      <c r="A174" s="80"/>
      <c r="B174" s="81"/>
      <c r="C174" s="82"/>
      <c r="D174" s="82"/>
      <c r="E174" s="83"/>
      <c r="F174" s="56"/>
      <c r="G174" s="57"/>
      <c r="H174" s="56"/>
      <c r="I174" s="56"/>
      <c r="J174" s="56"/>
      <c r="K174" s="56"/>
      <c r="L174" s="56"/>
      <c r="M174" s="56"/>
    </row>
    <row r="175" spans="1:13" ht="14.4" thickBot="1" x14ac:dyDescent="0.3">
      <c r="A175" s="80" t="s">
        <v>63</v>
      </c>
      <c r="B175" s="81" t="s">
        <v>64</v>
      </c>
      <c r="C175" s="82" t="s">
        <v>65</v>
      </c>
      <c r="D175" s="82" t="s">
        <v>66</v>
      </c>
      <c r="E175" s="83" t="s">
        <v>67</v>
      </c>
      <c r="F175" s="56"/>
      <c r="G175" s="57"/>
      <c r="H175" s="56"/>
      <c r="I175" s="56"/>
      <c r="J175" s="56"/>
      <c r="K175" s="56"/>
      <c r="L175" s="56"/>
      <c r="M175" s="56"/>
    </row>
    <row r="176" spans="1:13" x14ac:dyDescent="0.3">
      <c r="A176" s="92"/>
      <c r="B176" s="93" t="s">
        <v>131</v>
      </c>
      <c r="C176" s="68"/>
      <c r="D176" s="68"/>
      <c r="E176" s="94">
        <v>1174.05</v>
      </c>
      <c r="F176" s="56"/>
      <c r="G176" s="57"/>
      <c r="H176" s="56"/>
      <c r="I176" s="56"/>
      <c r="J176" s="56"/>
      <c r="K176" s="56"/>
      <c r="L176" s="56"/>
      <c r="M176" s="56"/>
    </row>
    <row r="177" spans="1:13" ht="16.8" customHeight="1" x14ac:dyDescent="0.3">
      <c r="A177" s="66">
        <v>43955</v>
      </c>
      <c r="B177" s="67" t="s">
        <v>132</v>
      </c>
      <c r="C177" s="68">
        <v>70</v>
      </c>
      <c r="D177" s="67"/>
      <c r="E177" s="69">
        <f t="shared" ref="E177:E201" si="8">E176+C177-D177</f>
        <v>1244.05</v>
      </c>
      <c r="F177" s="56"/>
      <c r="G177" s="57"/>
      <c r="H177" s="56"/>
      <c r="I177" s="56"/>
      <c r="J177" s="56"/>
      <c r="K177" s="56"/>
      <c r="L177" s="56"/>
      <c r="M177" s="56"/>
    </row>
    <row r="178" spans="1:13" ht="16.8" customHeight="1" x14ac:dyDescent="0.3">
      <c r="A178" s="66">
        <v>43955</v>
      </c>
      <c r="B178" s="67" t="s">
        <v>133</v>
      </c>
      <c r="C178" s="68">
        <v>200</v>
      </c>
      <c r="D178" s="67"/>
      <c r="E178" s="69">
        <f t="shared" si="8"/>
        <v>1444.05</v>
      </c>
      <c r="F178" s="56"/>
      <c r="G178" s="57"/>
      <c r="H178" s="56"/>
      <c r="I178" s="56"/>
      <c r="J178" s="56"/>
      <c r="K178" s="56"/>
      <c r="L178" s="56"/>
      <c r="M178" s="56"/>
    </row>
    <row r="179" spans="1:13" ht="16.8" customHeight="1" x14ac:dyDescent="0.3">
      <c r="A179" s="66">
        <v>43955</v>
      </c>
      <c r="B179" s="67" t="s">
        <v>134</v>
      </c>
      <c r="C179" s="68">
        <v>220</v>
      </c>
      <c r="D179" s="67"/>
      <c r="E179" s="69">
        <f t="shared" si="8"/>
        <v>1664.05</v>
      </c>
      <c r="F179" s="56"/>
      <c r="G179" s="57"/>
      <c r="H179" s="56"/>
      <c r="I179" s="56"/>
      <c r="J179" s="56"/>
      <c r="K179" s="56"/>
      <c r="L179" s="56"/>
      <c r="M179" s="56"/>
    </row>
    <row r="180" spans="1:13" ht="16.8" customHeight="1" x14ac:dyDescent="0.3">
      <c r="A180" s="66">
        <v>43955</v>
      </c>
      <c r="B180" s="67" t="s">
        <v>135</v>
      </c>
      <c r="C180" s="68">
        <v>400</v>
      </c>
      <c r="D180" s="67"/>
      <c r="E180" s="69">
        <f t="shared" si="8"/>
        <v>2064.0500000000002</v>
      </c>
      <c r="F180" s="56"/>
      <c r="G180" s="57"/>
      <c r="H180" s="56"/>
      <c r="I180" s="56"/>
      <c r="J180" s="56"/>
      <c r="K180" s="56"/>
      <c r="L180" s="56"/>
      <c r="M180" s="56"/>
    </row>
    <row r="181" spans="1:13" ht="16.8" customHeight="1" x14ac:dyDescent="0.3">
      <c r="A181" s="66">
        <v>43955</v>
      </c>
      <c r="B181" s="67" t="s">
        <v>136</v>
      </c>
      <c r="C181" s="68">
        <v>400</v>
      </c>
      <c r="D181" s="67"/>
      <c r="E181" s="69">
        <f t="shared" si="8"/>
        <v>2464.0500000000002</v>
      </c>
      <c r="F181" s="56"/>
      <c r="G181" s="57"/>
      <c r="H181" s="56"/>
      <c r="I181" s="56"/>
      <c r="J181" s="56"/>
      <c r="K181" s="56"/>
      <c r="L181" s="56"/>
      <c r="M181" s="56"/>
    </row>
    <row r="182" spans="1:13" ht="16.8" customHeight="1" x14ac:dyDescent="0.3">
      <c r="A182" s="66">
        <v>43955</v>
      </c>
      <c r="B182" s="67" t="s">
        <v>137</v>
      </c>
      <c r="C182" s="68">
        <v>100</v>
      </c>
      <c r="D182" s="67"/>
      <c r="E182" s="69">
        <f t="shared" si="8"/>
        <v>2564.0500000000002</v>
      </c>
      <c r="F182" s="56"/>
      <c r="G182" s="57"/>
      <c r="H182" s="56"/>
      <c r="I182" s="56"/>
      <c r="J182" s="56"/>
      <c r="K182" s="56"/>
      <c r="L182" s="56"/>
      <c r="M182" s="56"/>
    </row>
    <row r="183" spans="1:13" ht="16.8" customHeight="1" x14ac:dyDescent="0.3">
      <c r="A183" s="66">
        <v>43956</v>
      </c>
      <c r="B183" s="67" t="s">
        <v>138</v>
      </c>
      <c r="C183" s="68">
        <v>200</v>
      </c>
      <c r="D183" s="67"/>
      <c r="E183" s="69">
        <f t="shared" si="8"/>
        <v>2764.05</v>
      </c>
      <c r="F183" s="56"/>
      <c r="G183" s="57"/>
      <c r="H183" s="56"/>
      <c r="I183" s="56"/>
      <c r="J183" s="56"/>
      <c r="K183" s="56"/>
      <c r="L183" s="56"/>
      <c r="M183" s="56"/>
    </row>
    <row r="184" spans="1:13" ht="16.8" customHeight="1" x14ac:dyDescent="0.3">
      <c r="A184" s="66">
        <v>43957</v>
      </c>
      <c r="B184" s="67" t="s">
        <v>139</v>
      </c>
      <c r="C184" s="68">
        <v>950</v>
      </c>
      <c r="D184" s="67"/>
      <c r="E184" s="69">
        <f t="shared" si="8"/>
        <v>3714.05</v>
      </c>
      <c r="F184" s="56"/>
      <c r="G184" s="57"/>
      <c r="H184" s="56"/>
      <c r="I184" s="56"/>
      <c r="J184" s="56"/>
      <c r="K184" s="56"/>
      <c r="L184" s="56"/>
      <c r="M184" s="56"/>
    </row>
    <row r="185" spans="1:13" ht="16.8" customHeight="1" x14ac:dyDescent="0.3">
      <c r="A185" s="66">
        <v>43957</v>
      </c>
      <c r="B185" s="67" t="s">
        <v>112</v>
      </c>
      <c r="C185" s="68">
        <v>1000</v>
      </c>
      <c r="D185" s="67"/>
      <c r="E185" s="69">
        <f t="shared" si="8"/>
        <v>4714.05</v>
      </c>
      <c r="F185" s="56"/>
      <c r="G185" s="57"/>
      <c r="H185" s="56"/>
      <c r="I185" s="56"/>
      <c r="J185" s="56"/>
      <c r="K185" s="56"/>
      <c r="L185" s="56"/>
      <c r="M185" s="56"/>
    </row>
    <row r="186" spans="1:13" ht="16.8" customHeight="1" x14ac:dyDescent="0.3">
      <c r="A186" s="66">
        <v>43957</v>
      </c>
      <c r="B186" s="67" t="s">
        <v>112</v>
      </c>
      <c r="C186" s="68"/>
      <c r="D186" s="67">
        <v>2700</v>
      </c>
      <c r="E186" s="69">
        <f t="shared" si="8"/>
        <v>2014.0500000000002</v>
      </c>
      <c r="F186" s="56"/>
      <c r="G186" s="57"/>
      <c r="H186" s="56"/>
      <c r="I186" s="56"/>
      <c r="J186" s="56"/>
      <c r="K186" s="56"/>
      <c r="L186" s="56"/>
      <c r="M186" s="56"/>
    </row>
    <row r="187" spans="1:13" ht="16.8" customHeight="1" x14ac:dyDescent="0.3">
      <c r="A187" s="66">
        <v>43957</v>
      </c>
      <c r="B187" s="67" t="s">
        <v>80</v>
      </c>
      <c r="C187" s="68"/>
      <c r="D187" s="67">
        <v>141</v>
      </c>
      <c r="E187" s="69">
        <f t="shared" si="8"/>
        <v>1873.0500000000002</v>
      </c>
      <c r="F187" s="56"/>
      <c r="G187" s="57"/>
      <c r="H187" s="56"/>
      <c r="I187" s="56"/>
      <c r="J187" s="56"/>
      <c r="K187" s="56"/>
      <c r="L187" s="56"/>
      <c r="M187" s="56"/>
    </row>
    <row r="188" spans="1:13" ht="16.8" customHeight="1" x14ac:dyDescent="0.3">
      <c r="A188" s="66">
        <v>43958</v>
      </c>
      <c r="B188" s="67" t="s">
        <v>113</v>
      </c>
      <c r="C188" s="68"/>
      <c r="D188" s="67">
        <v>1850</v>
      </c>
      <c r="E188" s="69">
        <f t="shared" si="8"/>
        <v>23.050000000000182</v>
      </c>
      <c r="F188" s="56"/>
      <c r="G188" s="57"/>
      <c r="H188" s="56"/>
      <c r="I188" s="56"/>
      <c r="J188" s="56"/>
      <c r="K188" s="56"/>
      <c r="L188" s="56"/>
      <c r="M188" s="56"/>
    </row>
    <row r="189" spans="1:13" ht="16.8" customHeight="1" x14ac:dyDescent="0.3">
      <c r="A189" s="66">
        <v>43962</v>
      </c>
      <c r="B189" s="67" t="s">
        <v>140</v>
      </c>
      <c r="C189" s="68">
        <v>30</v>
      </c>
      <c r="D189" s="67"/>
      <c r="E189" s="69">
        <f t="shared" si="8"/>
        <v>53.050000000000182</v>
      </c>
      <c r="F189" s="56"/>
      <c r="G189" s="57"/>
      <c r="H189" s="56"/>
      <c r="I189" s="56"/>
      <c r="J189" s="56"/>
      <c r="K189" s="56"/>
      <c r="L189" s="56"/>
      <c r="M189" s="56"/>
    </row>
    <row r="190" spans="1:13" ht="16.8" customHeight="1" x14ac:dyDescent="0.3">
      <c r="A190" s="66">
        <v>43964</v>
      </c>
      <c r="B190" s="67" t="s">
        <v>141</v>
      </c>
      <c r="C190" s="68">
        <v>130</v>
      </c>
      <c r="D190" s="67"/>
      <c r="E190" s="69">
        <f t="shared" si="8"/>
        <v>183.05000000000018</v>
      </c>
      <c r="F190" s="56"/>
      <c r="G190" s="57"/>
      <c r="H190" s="56"/>
      <c r="I190" s="56"/>
      <c r="J190" s="56"/>
      <c r="K190" s="56"/>
      <c r="L190" s="56"/>
      <c r="M190" s="56"/>
    </row>
    <row r="191" spans="1:13" ht="16.8" customHeight="1" x14ac:dyDescent="0.3">
      <c r="A191" s="66">
        <v>43966</v>
      </c>
      <c r="B191" s="67" t="s">
        <v>142</v>
      </c>
      <c r="C191" s="68">
        <v>100</v>
      </c>
      <c r="D191" s="67"/>
      <c r="E191" s="69">
        <f t="shared" si="8"/>
        <v>283.05000000000018</v>
      </c>
      <c r="F191" s="56"/>
      <c r="G191" s="57"/>
      <c r="H191" s="56"/>
      <c r="I191" s="56"/>
      <c r="J191" s="56"/>
      <c r="K191" s="56"/>
      <c r="L191" s="56"/>
      <c r="M191" s="56"/>
    </row>
    <row r="192" spans="1:13" ht="16.8" customHeight="1" x14ac:dyDescent="0.3">
      <c r="A192" s="66">
        <v>43969</v>
      </c>
      <c r="B192" s="67" t="s">
        <v>143</v>
      </c>
      <c r="C192" s="68">
        <v>100</v>
      </c>
      <c r="D192" s="67"/>
      <c r="E192" s="69">
        <f t="shared" si="8"/>
        <v>383.05000000000018</v>
      </c>
      <c r="F192" s="56"/>
      <c r="G192" s="57"/>
      <c r="H192" s="56"/>
      <c r="I192" s="56"/>
      <c r="J192" s="56"/>
      <c r="K192" s="56"/>
      <c r="L192" s="56"/>
      <c r="M192" s="56"/>
    </row>
    <row r="193" spans="1:13" ht="16.8" customHeight="1" x14ac:dyDescent="0.3">
      <c r="A193" s="66">
        <v>43969</v>
      </c>
      <c r="B193" s="67" t="s">
        <v>144</v>
      </c>
      <c r="C193" s="68">
        <v>100</v>
      </c>
      <c r="D193" s="67"/>
      <c r="E193" s="69">
        <f t="shared" si="8"/>
        <v>483.05000000000018</v>
      </c>
      <c r="F193" s="56"/>
      <c r="G193" s="57"/>
      <c r="H193" s="56"/>
      <c r="I193" s="56"/>
      <c r="J193" s="56"/>
      <c r="K193" s="56"/>
      <c r="L193" s="56"/>
      <c r="M193" s="56"/>
    </row>
    <row r="194" spans="1:13" ht="16.8" customHeight="1" x14ac:dyDescent="0.3">
      <c r="A194" s="66">
        <v>43971</v>
      </c>
      <c r="B194" s="67" t="s">
        <v>145</v>
      </c>
      <c r="C194" s="68">
        <v>50</v>
      </c>
      <c r="D194" s="67"/>
      <c r="E194" s="69">
        <f t="shared" si="8"/>
        <v>533.05000000000018</v>
      </c>
      <c r="F194" s="56"/>
      <c r="G194" s="57"/>
      <c r="H194" s="56"/>
      <c r="I194" s="56"/>
      <c r="J194" s="56"/>
      <c r="K194" s="56"/>
      <c r="L194" s="56"/>
      <c r="M194" s="56"/>
    </row>
    <row r="195" spans="1:13" ht="16.8" customHeight="1" x14ac:dyDescent="0.3">
      <c r="A195" s="66">
        <v>43971</v>
      </c>
      <c r="B195" s="67" t="s">
        <v>146</v>
      </c>
      <c r="C195" s="68">
        <v>5</v>
      </c>
      <c r="D195" s="67"/>
      <c r="E195" s="69">
        <f t="shared" si="8"/>
        <v>538.05000000000018</v>
      </c>
      <c r="F195" s="56"/>
      <c r="G195" s="57"/>
      <c r="H195" s="56"/>
      <c r="I195" s="56"/>
      <c r="J195" s="56"/>
      <c r="K195" s="56"/>
      <c r="L195" s="56"/>
      <c r="M195" s="56"/>
    </row>
    <row r="196" spans="1:13" ht="16.8" customHeight="1" x14ac:dyDescent="0.3">
      <c r="A196" s="66">
        <v>43971</v>
      </c>
      <c r="B196" s="67" t="s">
        <v>147</v>
      </c>
      <c r="C196" s="68">
        <v>1</v>
      </c>
      <c r="D196" s="67"/>
      <c r="E196" s="69">
        <f t="shared" si="8"/>
        <v>539.05000000000018</v>
      </c>
      <c r="F196" s="56"/>
      <c r="G196" s="57"/>
      <c r="H196" s="56"/>
      <c r="I196" s="56"/>
      <c r="J196" s="56"/>
      <c r="K196" s="56"/>
      <c r="L196" s="56"/>
      <c r="M196" s="56"/>
    </row>
    <row r="197" spans="1:13" ht="16.8" customHeight="1" x14ac:dyDescent="0.3">
      <c r="A197" s="66">
        <v>43971</v>
      </c>
      <c r="B197" s="67" t="s">
        <v>148</v>
      </c>
      <c r="C197" s="68">
        <v>1</v>
      </c>
      <c r="D197" s="67"/>
      <c r="E197" s="69">
        <f t="shared" si="8"/>
        <v>540.05000000000018</v>
      </c>
      <c r="F197" s="56"/>
      <c r="G197" s="57"/>
      <c r="H197" s="56"/>
      <c r="I197" s="56"/>
      <c r="J197" s="56"/>
      <c r="K197" s="56"/>
      <c r="L197" s="56"/>
      <c r="M197" s="56"/>
    </row>
    <row r="198" spans="1:13" ht="16.8" customHeight="1" x14ac:dyDescent="0.3">
      <c r="A198" s="66">
        <v>43972</v>
      </c>
      <c r="B198" s="67" t="s">
        <v>149</v>
      </c>
      <c r="C198" s="68">
        <v>50</v>
      </c>
      <c r="D198" s="67"/>
      <c r="E198" s="69">
        <f t="shared" si="8"/>
        <v>590.05000000000018</v>
      </c>
      <c r="F198" s="56"/>
      <c r="G198" s="57"/>
      <c r="H198" s="56"/>
      <c r="I198" s="56"/>
      <c r="J198" s="56"/>
      <c r="K198" s="56"/>
      <c r="L198" s="56"/>
      <c r="M198" s="56"/>
    </row>
    <row r="199" spans="1:13" ht="16.8" customHeight="1" x14ac:dyDescent="0.3">
      <c r="A199" s="66">
        <v>43972</v>
      </c>
      <c r="B199" s="67" t="s">
        <v>150</v>
      </c>
      <c r="C199" s="68">
        <v>300</v>
      </c>
      <c r="D199" s="67"/>
      <c r="E199" s="69">
        <f t="shared" si="8"/>
        <v>890.05000000000018</v>
      </c>
      <c r="F199" s="56"/>
      <c r="G199" s="57"/>
      <c r="H199" s="56"/>
      <c r="I199" s="56"/>
      <c r="J199" s="56"/>
      <c r="K199" s="56"/>
      <c r="L199" s="56"/>
      <c r="M199" s="56"/>
    </row>
    <row r="200" spans="1:13" ht="16.8" customHeight="1" x14ac:dyDescent="0.3">
      <c r="A200" s="66">
        <v>43973</v>
      </c>
      <c r="B200" s="67" t="s">
        <v>151</v>
      </c>
      <c r="C200" s="68">
        <v>150</v>
      </c>
      <c r="D200" s="67"/>
      <c r="E200" s="69">
        <f t="shared" si="8"/>
        <v>1040.0500000000002</v>
      </c>
      <c r="F200" s="56"/>
      <c r="G200" s="57"/>
      <c r="H200" s="56"/>
      <c r="I200" s="56"/>
      <c r="J200" s="56"/>
      <c r="K200" s="56"/>
      <c r="L200" s="56"/>
      <c r="M200" s="56"/>
    </row>
    <row r="201" spans="1:13" ht="16.8" customHeight="1" x14ac:dyDescent="0.3">
      <c r="A201" s="66">
        <v>43979</v>
      </c>
      <c r="B201" s="67" t="s">
        <v>152</v>
      </c>
      <c r="C201" s="68">
        <v>120</v>
      </c>
      <c r="D201" s="67"/>
      <c r="E201" s="69">
        <f t="shared" si="8"/>
        <v>1160.0500000000002</v>
      </c>
      <c r="F201" s="56"/>
      <c r="G201" s="57"/>
      <c r="H201" s="56"/>
      <c r="I201" s="56"/>
      <c r="J201" s="56"/>
      <c r="K201" s="56"/>
      <c r="L201" s="56"/>
      <c r="M201" s="56"/>
    </row>
    <row r="202" spans="1:13" ht="24" customHeight="1" thickBot="1" x14ac:dyDescent="0.3">
      <c r="A202" s="70" t="s">
        <v>103</v>
      </c>
      <c r="B202" s="95"/>
      <c r="C202" s="96">
        <f>SUM(C177:C201)</f>
        <v>4677</v>
      </c>
      <c r="D202" s="96">
        <f>SUM(D177:D201)</f>
        <v>4691</v>
      </c>
      <c r="E202" s="96">
        <f>E176+C202-D202</f>
        <v>1160.0500000000002</v>
      </c>
      <c r="F202" s="56"/>
      <c r="G202" s="57"/>
      <c r="H202" s="56"/>
      <c r="I202" s="56"/>
      <c r="J202" s="56"/>
      <c r="K202" s="56"/>
      <c r="L202" s="56"/>
      <c r="M202" s="56"/>
    </row>
    <row r="203" spans="1:13" ht="22.05" customHeight="1" thickBot="1" x14ac:dyDescent="0.3">
      <c r="A203" s="97" t="s">
        <v>104</v>
      </c>
      <c r="B203" s="98" t="s">
        <v>105</v>
      </c>
      <c r="C203" s="99">
        <f>C185</f>
        <v>1000</v>
      </c>
      <c r="D203" s="99">
        <f>D186+D188</f>
        <v>4550</v>
      </c>
      <c r="E203" s="65"/>
      <c r="F203" s="56"/>
      <c r="G203" s="57"/>
      <c r="H203" s="56"/>
      <c r="I203" s="56"/>
      <c r="J203" s="56"/>
      <c r="K203" s="56"/>
      <c r="L203" s="56"/>
      <c r="M203" s="56"/>
    </row>
    <row r="204" spans="1:13" ht="14.4" x14ac:dyDescent="0.25">
      <c r="A204" s="58"/>
      <c r="B204" s="59"/>
      <c r="C204" s="60"/>
      <c r="D204" s="60"/>
      <c r="E204" s="61"/>
      <c r="F204" s="56"/>
      <c r="G204" s="57"/>
      <c r="H204" s="56"/>
      <c r="I204" s="56"/>
      <c r="J204" s="56"/>
      <c r="K204" s="56"/>
      <c r="L204" s="56"/>
      <c r="M204" s="56"/>
    </row>
    <row r="205" spans="1:13" ht="36" customHeight="1" x14ac:dyDescent="0.25">
      <c r="A205" s="100" t="s">
        <v>153</v>
      </c>
      <c r="B205" s="101"/>
      <c r="C205" s="102"/>
      <c r="D205" s="102"/>
      <c r="E205" s="103"/>
      <c r="F205" s="56"/>
      <c r="G205" s="57"/>
      <c r="H205" s="56"/>
      <c r="I205" s="56"/>
      <c r="J205" s="56"/>
      <c r="K205" s="56"/>
      <c r="L205" s="56"/>
      <c r="M205" s="56"/>
    </row>
    <row r="206" spans="1:13" x14ac:dyDescent="0.25">
      <c r="A206" s="104" t="s">
        <v>63</v>
      </c>
      <c r="B206" s="39" t="s">
        <v>64</v>
      </c>
      <c r="C206" s="40" t="s">
        <v>65</v>
      </c>
      <c r="D206" s="40" t="s">
        <v>66</v>
      </c>
      <c r="E206" s="40" t="s">
        <v>67</v>
      </c>
      <c r="F206" s="56"/>
      <c r="G206" s="57"/>
      <c r="H206" s="56"/>
      <c r="I206" s="56"/>
      <c r="J206" s="56"/>
      <c r="K206" s="56"/>
      <c r="L206" s="56"/>
      <c r="M206" s="56"/>
    </row>
    <row r="207" spans="1:13" ht="16.2" customHeight="1" x14ac:dyDescent="0.3">
      <c r="A207" s="92"/>
      <c r="B207" s="93" t="s">
        <v>68</v>
      </c>
      <c r="C207" s="68">
        <v>0</v>
      </c>
      <c r="D207" s="68"/>
      <c r="E207" s="105">
        <v>1929.39</v>
      </c>
      <c r="F207" s="56"/>
      <c r="G207" s="57"/>
      <c r="H207" s="56"/>
      <c r="I207" s="56"/>
      <c r="J207" s="56"/>
      <c r="K207" s="56"/>
      <c r="L207" s="56"/>
      <c r="M207" s="56"/>
    </row>
    <row r="208" spans="1:13" ht="16.8" customHeight="1" x14ac:dyDescent="0.3">
      <c r="A208" s="66">
        <v>43957</v>
      </c>
      <c r="B208" s="67" t="s">
        <v>154</v>
      </c>
      <c r="C208" s="68">
        <v>7000</v>
      </c>
      <c r="D208" s="67"/>
      <c r="E208" s="69">
        <f t="shared" ref="E208:E224" si="9">E207+C208-D208</f>
        <v>8929.39</v>
      </c>
      <c r="F208" s="56"/>
      <c r="G208" s="57"/>
      <c r="H208" s="56"/>
      <c r="I208" s="56"/>
      <c r="J208" s="56"/>
      <c r="K208" s="56"/>
      <c r="L208" s="56"/>
      <c r="M208" s="56"/>
    </row>
    <row r="209" spans="1:13" ht="16.8" customHeight="1" x14ac:dyDescent="0.3">
      <c r="A209" s="66">
        <v>43957</v>
      </c>
      <c r="B209" s="67" t="s">
        <v>155</v>
      </c>
      <c r="C209" s="68"/>
      <c r="D209" s="67">
        <v>1301.3399999999999</v>
      </c>
      <c r="E209" s="69">
        <f t="shared" si="9"/>
        <v>7628.0499999999993</v>
      </c>
      <c r="F209" s="56"/>
      <c r="G209" s="57"/>
      <c r="H209" s="56"/>
      <c r="I209" s="56"/>
      <c r="J209" s="56"/>
      <c r="K209" s="56"/>
      <c r="L209" s="56"/>
      <c r="M209" s="56"/>
    </row>
    <row r="210" spans="1:13" ht="16.8" customHeight="1" x14ac:dyDescent="0.3">
      <c r="A210" s="66">
        <v>43957</v>
      </c>
      <c r="B210" s="67" t="s">
        <v>156</v>
      </c>
      <c r="C210" s="68"/>
      <c r="D210" s="67">
        <v>2610.4699999999998</v>
      </c>
      <c r="E210" s="69">
        <f t="shared" si="9"/>
        <v>5017.58</v>
      </c>
      <c r="F210" s="56"/>
      <c r="G210" s="57"/>
      <c r="H210" s="56"/>
      <c r="I210" s="56"/>
      <c r="J210" s="56"/>
      <c r="K210" s="56"/>
      <c r="L210" s="56"/>
      <c r="M210" s="56"/>
    </row>
    <row r="211" spans="1:13" ht="16.8" customHeight="1" x14ac:dyDescent="0.3">
      <c r="A211" s="66">
        <v>43957</v>
      </c>
      <c r="B211" s="67" t="s">
        <v>157</v>
      </c>
      <c r="C211" s="68"/>
      <c r="D211" s="67">
        <v>1364.55</v>
      </c>
      <c r="E211" s="69">
        <f t="shared" si="9"/>
        <v>3653.0299999999997</v>
      </c>
      <c r="F211" s="56"/>
      <c r="G211" s="57"/>
      <c r="H211" s="56"/>
      <c r="I211" s="56"/>
      <c r="J211" s="56"/>
      <c r="K211" s="56"/>
      <c r="L211" s="56"/>
      <c r="M211" s="56"/>
    </row>
    <row r="212" spans="1:13" ht="16.8" customHeight="1" x14ac:dyDescent="0.3">
      <c r="A212" s="66">
        <v>43957</v>
      </c>
      <c r="B212" s="67" t="s">
        <v>158</v>
      </c>
      <c r="C212" s="68"/>
      <c r="D212" s="67">
        <v>145.62</v>
      </c>
      <c r="E212" s="69">
        <f t="shared" si="9"/>
        <v>3507.41</v>
      </c>
      <c r="F212" s="56"/>
      <c r="G212" s="57"/>
      <c r="H212" s="56"/>
      <c r="I212" s="56"/>
      <c r="J212" s="56"/>
      <c r="K212" s="56"/>
      <c r="L212" s="56"/>
      <c r="M212" s="56"/>
    </row>
    <row r="213" spans="1:13" ht="16.8" customHeight="1" x14ac:dyDescent="0.3">
      <c r="A213" s="66">
        <v>43957</v>
      </c>
      <c r="B213" s="67" t="s">
        <v>159</v>
      </c>
      <c r="C213" s="68"/>
      <c r="D213" s="67">
        <v>1378.26</v>
      </c>
      <c r="E213" s="69">
        <f t="shared" si="9"/>
        <v>2129.1499999999996</v>
      </c>
      <c r="F213" s="56"/>
      <c r="G213" s="57"/>
      <c r="H213" s="56"/>
      <c r="I213" s="56"/>
      <c r="J213" s="56"/>
      <c r="K213" s="56"/>
      <c r="L213" s="56"/>
      <c r="M213" s="56"/>
    </row>
    <row r="214" spans="1:13" ht="16.8" customHeight="1" x14ac:dyDescent="0.3">
      <c r="A214" s="66">
        <v>43957</v>
      </c>
      <c r="B214" s="67" t="s">
        <v>160</v>
      </c>
      <c r="C214" s="68"/>
      <c r="D214" s="67">
        <v>1222.26</v>
      </c>
      <c r="E214" s="69">
        <f t="shared" si="9"/>
        <v>906.88999999999965</v>
      </c>
      <c r="F214" s="56"/>
      <c r="G214" s="57"/>
      <c r="H214" s="56"/>
      <c r="I214" s="56"/>
      <c r="J214" s="56"/>
      <c r="K214" s="56"/>
      <c r="L214" s="56"/>
      <c r="M214" s="56"/>
    </row>
    <row r="215" spans="1:13" ht="16.8" customHeight="1" x14ac:dyDescent="0.3">
      <c r="A215" s="66">
        <v>43957</v>
      </c>
      <c r="B215" s="67" t="s">
        <v>161</v>
      </c>
      <c r="C215" s="68"/>
      <c r="D215" s="67">
        <v>12</v>
      </c>
      <c r="E215" s="69">
        <f t="shared" si="9"/>
        <v>894.88999999999965</v>
      </c>
      <c r="F215" s="56"/>
      <c r="G215" s="57"/>
      <c r="H215" s="56"/>
      <c r="I215" s="56"/>
      <c r="J215" s="56"/>
      <c r="K215" s="56"/>
      <c r="L215" s="56"/>
      <c r="M215" s="56"/>
    </row>
    <row r="216" spans="1:13" ht="16.8" customHeight="1" x14ac:dyDescent="0.3">
      <c r="A216" s="66">
        <v>43962</v>
      </c>
      <c r="B216" s="67" t="s">
        <v>154</v>
      </c>
      <c r="C216" s="68">
        <v>3000</v>
      </c>
      <c r="D216" s="67"/>
      <c r="E216" s="69">
        <f t="shared" si="9"/>
        <v>3894.8899999999994</v>
      </c>
      <c r="F216" s="56"/>
      <c r="G216" s="57"/>
      <c r="H216" s="56"/>
      <c r="I216" s="56"/>
      <c r="J216" s="56"/>
      <c r="K216" s="56"/>
      <c r="L216" s="56"/>
      <c r="M216" s="56"/>
    </row>
    <row r="217" spans="1:13" ht="16.8" customHeight="1" x14ac:dyDescent="0.3">
      <c r="A217" s="66">
        <v>43962</v>
      </c>
      <c r="B217" s="67" t="s">
        <v>162</v>
      </c>
      <c r="C217" s="68"/>
      <c r="D217" s="67">
        <v>590</v>
      </c>
      <c r="E217" s="69">
        <f t="shared" si="9"/>
        <v>3304.8899999999994</v>
      </c>
      <c r="F217" s="56"/>
      <c r="G217" s="57"/>
      <c r="H217" s="56"/>
      <c r="I217" s="56"/>
      <c r="J217" s="56"/>
      <c r="K217" s="56"/>
      <c r="L217" s="56"/>
      <c r="M217" s="56"/>
    </row>
    <row r="218" spans="1:13" ht="16.8" customHeight="1" x14ac:dyDescent="0.3">
      <c r="A218" s="66">
        <v>43962</v>
      </c>
      <c r="B218" s="67" t="s">
        <v>163</v>
      </c>
      <c r="C218" s="68"/>
      <c r="D218" s="67">
        <v>255</v>
      </c>
      <c r="E218" s="69">
        <f t="shared" si="9"/>
        <v>3049.8899999999994</v>
      </c>
      <c r="F218" s="56"/>
      <c r="G218" s="57"/>
      <c r="H218" s="56"/>
      <c r="I218" s="56"/>
      <c r="J218" s="56"/>
      <c r="K218" s="56"/>
      <c r="L218" s="56"/>
      <c r="M218" s="56"/>
    </row>
    <row r="219" spans="1:13" ht="16.8" customHeight="1" x14ac:dyDescent="0.3">
      <c r="A219" s="66">
        <v>43962</v>
      </c>
      <c r="B219" s="67" t="s">
        <v>164</v>
      </c>
      <c r="C219" s="68"/>
      <c r="D219" s="67">
        <v>540</v>
      </c>
      <c r="E219" s="69">
        <f t="shared" si="9"/>
        <v>2509.8899999999994</v>
      </c>
      <c r="F219" s="56"/>
      <c r="G219" s="57"/>
      <c r="H219" s="56"/>
      <c r="I219" s="56"/>
      <c r="J219" s="56"/>
      <c r="K219" s="56"/>
      <c r="L219" s="56"/>
      <c r="M219" s="56"/>
    </row>
    <row r="220" spans="1:13" ht="16.8" customHeight="1" x14ac:dyDescent="0.3">
      <c r="A220" s="66">
        <v>43965</v>
      </c>
      <c r="B220" s="67" t="s">
        <v>154</v>
      </c>
      <c r="C220" s="68">
        <v>3000</v>
      </c>
      <c r="D220" s="67"/>
      <c r="E220" s="69">
        <f t="shared" si="9"/>
        <v>5509.8899999999994</v>
      </c>
      <c r="F220" s="56"/>
      <c r="G220" s="57"/>
      <c r="H220" s="56"/>
      <c r="I220" s="56"/>
      <c r="J220" s="56"/>
      <c r="K220" s="56"/>
      <c r="L220" s="56"/>
      <c r="M220" s="56"/>
    </row>
    <row r="221" spans="1:13" ht="16.8" customHeight="1" x14ac:dyDescent="0.3">
      <c r="A221" s="66">
        <v>43965</v>
      </c>
      <c r="B221" s="67" t="s">
        <v>158</v>
      </c>
      <c r="C221" s="68"/>
      <c r="D221" s="67">
        <v>1429.28</v>
      </c>
      <c r="E221" s="69">
        <f t="shared" si="9"/>
        <v>4080.6099999999997</v>
      </c>
      <c r="F221" s="56"/>
      <c r="G221" s="57"/>
      <c r="H221" s="56"/>
      <c r="I221" s="56"/>
      <c r="J221" s="56"/>
      <c r="K221" s="56"/>
      <c r="L221" s="56"/>
      <c r="M221" s="56"/>
    </row>
    <row r="222" spans="1:13" ht="16.8" customHeight="1" x14ac:dyDescent="0.3">
      <c r="A222" s="66">
        <v>43965</v>
      </c>
      <c r="B222" s="67" t="s">
        <v>155</v>
      </c>
      <c r="C222" s="68"/>
      <c r="D222" s="67">
        <v>1669.6</v>
      </c>
      <c r="E222" s="69">
        <f t="shared" si="9"/>
        <v>2411.0099999999998</v>
      </c>
      <c r="F222" s="56"/>
      <c r="G222" s="57"/>
      <c r="H222" s="56"/>
      <c r="I222" s="56"/>
      <c r="J222" s="56"/>
      <c r="K222" s="56"/>
      <c r="L222" s="56"/>
      <c r="M222" s="56"/>
    </row>
    <row r="223" spans="1:13" ht="16.8" customHeight="1" x14ac:dyDescent="0.3">
      <c r="A223" s="66">
        <v>43972</v>
      </c>
      <c r="B223" s="67" t="s">
        <v>165</v>
      </c>
      <c r="C223" s="68"/>
      <c r="D223" s="67">
        <v>2000</v>
      </c>
      <c r="E223" s="69">
        <f t="shared" si="9"/>
        <v>411.00999999999976</v>
      </c>
      <c r="F223" s="56"/>
      <c r="G223" s="57"/>
      <c r="H223" s="56"/>
      <c r="I223" s="56"/>
      <c r="J223" s="56"/>
      <c r="K223" s="56"/>
      <c r="L223" s="56"/>
      <c r="M223" s="56"/>
    </row>
    <row r="224" spans="1:13" ht="16.8" customHeight="1" x14ac:dyDescent="0.3">
      <c r="A224" s="66">
        <v>43976</v>
      </c>
      <c r="B224" s="67" t="s">
        <v>166</v>
      </c>
      <c r="C224" s="68"/>
      <c r="D224" s="67">
        <v>42</v>
      </c>
      <c r="E224" s="69">
        <f t="shared" si="9"/>
        <v>369.00999999999976</v>
      </c>
      <c r="F224" s="56"/>
      <c r="G224" s="57"/>
      <c r="H224" s="56"/>
      <c r="I224" s="56"/>
      <c r="J224" s="56"/>
      <c r="K224" s="56"/>
      <c r="L224" s="56"/>
      <c r="M224" s="56"/>
    </row>
    <row r="225" spans="1:13" ht="26.55" customHeight="1" thickBot="1" x14ac:dyDescent="0.3">
      <c r="A225" s="70" t="s">
        <v>103</v>
      </c>
      <c r="B225" s="95"/>
      <c r="C225" s="96">
        <f>SUM(C208:C224)</f>
        <v>13000</v>
      </c>
      <c r="D225" s="96">
        <f>SUM(D208:D224)</f>
        <v>14560.380000000001</v>
      </c>
      <c r="E225" s="96">
        <f>E207+C225-D225</f>
        <v>369.0099999999984</v>
      </c>
      <c r="F225" s="56"/>
      <c r="G225" s="57"/>
      <c r="H225" s="56"/>
      <c r="I225" s="56"/>
      <c r="J225" s="56"/>
      <c r="K225" s="56"/>
      <c r="L225" s="56"/>
      <c r="M225" s="56"/>
    </row>
    <row r="226" spans="1:13" ht="26.55" customHeight="1" thickBot="1" x14ac:dyDescent="0.3">
      <c r="A226" s="97" t="s">
        <v>104</v>
      </c>
      <c r="B226" s="98" t="s">
        <v>105</v>
      </c>
      <c r="C226" s="99">
        <f>C208+C216+C220</f>
        <v>13000</v>
      </c>
      <c r="D226" s="106">
        <v>0</v>
      </c>
      <c r="E226" s="65"/>
      <c r="F226" s="56"/>
      <c r="G226" s="57"/>
      <c r="H226" s="56"/>
      <c r="I226" s="56"/>
      <c r="J226" s="56"/>
      <c r="K226" s="56"/>
      <c r="L226" s="56"/>
      <c r="M226" s="56"/>
    </row>
    <row r="227" spans="1:13" x14ac:dyDescent="0.25">
      <c r="A227"/>
      <c r="B227"/>
      <c r="C227"/>
      <c r="D227"/>
      <c r="F227" s="56"/>
      <c r="G227" s="57"/>
      <c r="H227" s="56"/>
      <c r="I227" s="56"/>
      <c r="J227" s="56"/>
      <c r="K227" s="56"/>
      <c r="L227" s="56"/>
      <c r="M227" s="56"/>
    </row>
    <row r="228" spans="1:13" ht="14.4" thickBot="1" x14ac:dyDescent="0.3">
      <c r="A228"/>
      <c r="B228"/>
      <c r="C228"/>
      <c r="D228"/>
      <c r="F228" s="56"/>
      <c r="G228" s="57"/>
      <c r="H228" s="56"/>
      <c r="I228" s="56"/>
      <c r="J228" s="56"/>
      <c r="K228" s="56"/>
      <c r="L228" s="56"/>
      <c r="M228" s="56"/>
    </row>
    <row r="229" spans="1:13" ht="29.55" customHeight="1" thickBot="1" x14ac:dyDescent="0.3">
      <c r="A229" s="107" t="s">
        <v>167</v>
      </c>
      <c r="B229" s="108"/>
      <c r="C229" s="108"/>
      <c r="D229" s="109"/>
      <c r="E229" s="110">
        <f>E225+E202+E170+E139+E93</f>
        <v>9839.6999999999935</v>
      </c>
      <c r="F229" s="56"/>
      <c r="G229" s="57"/>
      <c r="H229" s="56"/>
      <c r="I229" s="56"/>
      <c r="J229" s="56"/>
      <c r="K229" s="56"/>
      <c r="L229" s="56"/>
      <c r="M229" s="56"/>
    </row>
  </sheetData>
  <mergeCells count="10">
    <mergeCell ref="A22:D22"/>
    <mergeCell ref="A26:D26"/>
    <mergeCell ref="A56:D56"/>
    <mergeCell ref="A62:D62"/>
    <mergeCell ref="A1:D1"/>
    <mergeCell ref="A2:D2"/>
    <mergeCell ref="A3:D3"/>
    <mergeCell ref="A4:D4"/>
    <mergeCell ref="A5:D5"/>
    <mergeCell ref="A18:D18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Jose de Abreu</dc:creator>
  <cp:lastModifiedBy>Francisco Jose de Abreu</cp:lastModifiedBy>
  <dcterms:created xsi:type="dcterms:W3CDTF">2020-06-16T21:05:19Z</dcterms:created>
  <dcterms:modified xsi:type="dcterms:W3CDTF">2020-06-16T21:05:53Z</dcterms:modified>
</cp:coreProperties>
</file>