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\AçãoSolidária\Abrigo\Financ\"/>
    </mc:Choice>
  </mc:AlternateContent>
  <xr:revisionPtr revIDLastSave="0" documentId="8_{3F39E50C-E7F5-4605-B7A2-58886016726D}" xr6:coauthVersionLast="45" xr6:coauthVersionMax="45" xr10:uidLastSave="{00000000-0000-0000-0000-000000000000}"/>
  <bookViews>
    <workbookView xWindow="-108" yWindow="-108" windowWidth="23256" windowHeight="12720" xr2:uid="{D0088C9E-302B-4FD8-BAD1-4B121EA9F26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3" i="1" l="1"/>
  <c r="D222" i="1"/>
  <c r="E222" i="1" s="1"/>
  <c r="C222" i="1"/>
  <c r="E208" i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D203" i="1"/>
  <c r="D202" i="1"/>
  <c r="C202" i="1"/>
  <c r="E202" i="1" s="1"/>
  <c r="E178" i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D172" i="1"/>
  <c r="D171" i="1"/>
  <c r="C171" i="1"/>
  <c r="E171" i="1" s="1"/>
  <c r="E149" i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48" i="1"/>
  <c r="D143" i="1"/>
  <c r="C143" i="1"/>
  <c r="E142" i="1"/>
  <c r="D142" i="1"/>
  <c r="C142" i="1"/>
  <c r="E105" i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99" i="1"/>
  <c r="D99" i="1"/>
  <c r="C99" i="1"/>
  <c r="E74" i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D70" i="1"/>
  <c r="C70" i="1"/>
  <c r="D65" i="1"/>
  <c r="D66" i="1" s="1"/>
  <c r="D67" i="1" s="1"/>
  <c r="D68" i="1" s="1"/>
  <c r="D69" i="1" s="1"/>
  <c r="C62" i="1"/>
  <c r="D62" i="1" s="1"/>
  <c r="D58" i="1"/>
  <c r="D59" i="1" s="1"/>
  <c r="D60" i="1" s="1"/>
  <c r="D61" i="1" s="1"/>
  <c r="D57" i="1"/>
  <c r="C54" i="1"/>
  <c r="D54" i="1" s="1"/>
  <c r="D34" i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31" i="1"/>
  <c r="C31" i="1"/>
  <c r="D29" i="1"/>
  <c r="D30" i="1" s="1"/>
  <c r="D26" i="1"/>
  <c r="C26" i="1"/>
  <c r="D15" i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14" i="1"/>
  <c r="C11" i="1"/>
  <c r="D11" i="1" s="1"/>
  <c r="D7" i="1"/>
  <c r="D8" i="1" s="1"/>
  <c r="D9" i="1" s="1"/>
  <c r="D10" i="1" s="1"/>
  <c r="E226" i="1" l="1"/>
</calcChain>
</file>

<file path=xl/sharedStrings.xml><?xml version="1.0" encoding="utf-8"?>
<sst xmlns="http://schemas.openxmlformats.org/spreadsheetml/2006/main" count="250" uniqueCount="161">
  <si>
    <t>CNPJ 02.390.402/0001-75</t>
  </si>
  <si>
    <t>Quadra 89 Lote A - Parque Mingone - Luziânia - GO</t>
  </si>
  <si>
    <t xml:space="preserve"> CAIXA DINHEIRO - RECEITAS E DESPESAS</t>
  </si>
  <si>
    <t>Alimentos</t>
  </si>
  <si>
    <t xml:space="preserve">DIA </t>
  </si>
  <si>
    <t>DESCRIÇÃO</t>
  </si>
  <si>
    <t>Despesa</t>
  </si>
  <si>
    <t>COMERCIAL DE ALIMENTOS</t>
  </si>
  <si>
    <t>DIA A DIA</t>
  </si>
  <si>
    <t xml:space="preserve">DIA A DIA- LUZIANIA </t>
  </si>
  <si>
    <t>ATACADAO S.A</t>
  </si>
  <si>
    <t>Saldo Final Grupo</t>
  </si>
  <si>
    <t>Combustível</t>
  </si>
  <si>
    <t>COMBUSTÍVEL</t>
  </si>
  <si>
    <t xml:space="preserve">COMBUSTIVEL </t>
  </si>
  <si>
    <t>Educação</t>
  </si>
  <si>
    <t>CENTRAL DAS CÓPIAS</t>
  </si>
  <si>
    <t xml:space="preserve">PAPELARIA FM3 LTDA </t>
  </si>
  <si>
    <t>Escritório</t>
  </si>
  <si>
    <t>PAGAMENTO DE EMPRÉSTIMO</t>
  </si>
  <si>
    <t>MARIA PIEDADE - DIÁRIAS</t>
  </si>
  <si>
    <t xml:space="preserve">EDVAN LOPES GOMES  EIRELI ME </t>
  </si>
  <si>
    <t>MECÂNIO CLAYTON RECIBO</t>
  </si>
  <si>
    <t>MEIRELES E LEITE LTDA</t>
  </si>
  <si>
    <t>COMERCIAL SANDRA</t>
  </si>
  <si>
    <t>DOAÇÃO P/ EDVÃNIA PROJ SOCIAL</t>
  </si>
  <si>
    <t>OI</t>
  </si>
  <si>
    <t>RECIBO</t>
  </si>
  <si>
    <t>DUAM FRANCISCO</t>
  </si>
  <si>
    <t xml:space="preserve">DIAS GAS DISTRIBUIDORA DE GAS E AGUA </t>
  </si>
  <si>
    <t xml:space="preserve">RICARDO TELECOM </t>
  </si>
  <si>
    <t xml:space="preserve">RECIBO - POÇO AZUL </t>
  </si>
  <si>
    <t xml:space="preserve">RECIBO COYOTE  TRANSPORTE </t>
  </si>
  <si>
    <t xml:space="preserve">JR GAS </t>
  </si>
  <si>
    <t xml:space="preserve">GODOI VALENTE - PROTEÇAO CELTA </t>
  </si>
  <si>
    <t>GODOI VALENTE - PROTEÇAO KOMBI</t>
  </si>
  <si>
    <t xml:space="preserve">BRENNDA MENDONÇA NOGUEIRA </t>
  </si>
  <si>
    <t xml:space="preserve">COMERCIAL DE ENBALAGENS SANDRA LTD </t>
  </si>
  <si>
    <t>MUNDO DAS FESTAS LTDA</t>
  </si>
  <si>
    <t>Manutenção / Instalações</t>
  </si>
  <si>
    <t>INOVAR</t>
  </si>
  <si>
    <t>POLAR TINTAS</t>
  </si>
  <si>
    <t>NF FRANCISCO PINTOR - ag NF</t>
  </si>
  <si>
    <t>Saúde</t>
  </si>
  <si>
    <t xml:space="preserve">CLINICA  RADIO - ODONTOLOGICA </t>
  </si>
  <si>
    <t>DROGARIA</t>
  </si>
  <si>
    <t xml:space="preserve">ODONTOCOMPANY- PEDRO </t>
  </si>
  <si>
    <t xml:space="preserve">ODONTOCOMPANY- MAICON DAVI </t>
  </si>
  <si>
    <t xml:space="preserve">NFC ENTREMAYS COMERCIO DE MEDICAMENTOS LTDA </t>
  </si>
  <si>
    <t>DIA</t>
  </si>
  <si>
    <t>CRÉDITO</t>
  </si>
  <si>
    <t>DÉBITO</t>
  </si>
  <si>
    <t>SALDO</t>
  </si>
  <si>
    <t>Saldo Anterior JUNHO 20</t>
  </si>
  <si>
    <t>DOAÇÃO PRP</t>
  </si>
  <si>
    <t>RECEITA BAZAR</t>
  </si>
  <si>
    <t>DOAÇAO PRP</t>
  </si>
  <si>
    <t>TRANSFERÊNCIA CEF P/ CAIXA DINHEIRO</t>
  </si>
  <si>
    <t>TX ASS JOÃO MENEZES</t>
  </si>
  <si>
    <t>DOAÇÃO JOÃO MENEZES</t>
  </si>
  <si>
    <t>TRANSFERÊNCIA BB. P/ CAIXA DINHEIRO</t>
  </si>
  <si>
    <t>Escritiório</t>
  </si>
  <si>
    <t>TOTAL</t>
  </si>
  <si>
    <t xml:space="preserve">Controle de Banco do Brasil AG 0941-5 CC 28.443-2  </t>
  </si>
  <si>
    <t>Dia</t>
  </si>
  <si>
    <t>Descrição</t>
  </si>
  <si>
    <t>Crédito</t>
  </si>
  <si>
    <t>Débito</t>
  </si>
  <si>
    <t>Saldo</t>
  </si>
  <si>
    <t>SALDO ANTERIOR</t>
  </si>
  <si>
    <t>104 0816 44904452615 LUIZ FLAVIO CO</t>
  </si>
  <si>
    <t>01/07 1273 362941-4 CARLOS R L TOR</t>
  </si>
  <si>
    <t>02/07 0941 44883-4 COMUNIDADE DA</t>
  </si>
  <si>
    <t>02/07 1239 5854-8 C S FACE JESUS</t>
  </si>
  <si>
    <t>290 0000 8561701000101 PAGSEGURO INTE</t>
  </si>
  <si>
    <t>02/07 0941 43113-3 ALAIDE RODRIGU</t>
  </si>
  <si>
    <t>104 0804 002390402000175 COMUNIDADE DA</t>
  </si>
  <si>
    <t>341 5079 02570508179 PATRICIA NUNES SI</t>
  </si>
  <si>
    <t>Cobrança referente 02/07/2020</t>
  </si>
  <si>
    <t>03/07 5197 8616-9 FRANCISCO SAGR</t>
  </si>
  <si>
    <t>03/07 5977 231468-1 DORACY C REIS</t>
  </si>
  <si>
    <t>03/07 0941 43098-6 PETRINA RODRIG</t>
  </si>
  <si>
    <t>03/07 0941 43113-3 ALAIDE RODRIGU</t>
  </si>
  <si>
    <t>03/07 3411 57326-4 JOSE CARLOS SA</t>
  </si>
  <si>
    <t>FGTS ARRECADACAO GRF</t>
  </si>
  <si>
    <t>Cobrança referente 06/07/2020</t>
  </si>
  <si>
    <t>09/07 3413 116306-X ROSALIA SOUTO</t>
  </si>
  <si>
    <t>10/07 5197 8616-9 FRANCISCO SAGR</t>
  </si>
  <si>
    <t>10/07 0941 44883-4 COMUNIDADE DA</t>
  </si>
  <si>
    <t>10/07 1239 5854-8 C S FACE JESUS</t>
  </si>
  <si>
    <t>10/07 15:43 SOP-SANTA MARIA-DF</t>
  </si>
  <si>
    <t>Cobrança referente 10/07/2020</t>
  </si>
  <si>
    <t>341 7011 75559650463 HELDER LUIZ BA</t>
  </si>
  <si>
    <t>172574740001-16 FUNDO MUNICIPAL DE ASS</t>
  </si>
  <si>
    <t>13/07 5197 8616-9 FRANCISCO SAGR</t>
  </si>
  <si>
    <t>14/07 5197 8616-9 FRANCISCO SAGR</t>
  </si>
  <si>
    <t>RFB- DARF PRETO CALCULADO</t>
  </si>
  <si>
    <t>GPS- Ident.: 2390402000175 - 06/2020</t>
  </si>
  <si>
    <t>20/07 3477 963641-2 GUILHERMINA BA</t>
  </si>
  <si>
    <t>20/07 4267 9913534-5 WILTON ANTONIO</t>
  </si>
  <si>
    <t>29/07 2883 24383-3 MANOEL DONATO</t>
  </si>
  <si>
    <t>30/07 3411 57326-4 JOSE CARLOS SA</t>
  </si>
  <si>
    <t>756 5004 25054255002705 MITRA DIOCESAN</t>
  </si>
  <si>
    <t>Total</t>
  </si>
  <si>
    <t>Transferências</t>
  </si>
  <si>
    <t>Movimentação entre CC</t>
  </si>
  <si>
    <t xml:space="preserve">Controle de Banco do Brasil AG 0941-5 CC 44883-4  </t>
  </si>
  <si>
    <t>000 Saldo Anterior</t>
  </si>
  <si>
    <t>02/07 0941 28443-2 C S FACE JESUS</t>
  </si>
  <si>
    <t>03/07 8608 8986-9 CLAUDIA VIEIRA</t>
  </si>
  <si>
    <t>Cobr parc ref a 02/07/2020</t>
  </si>
  <si>
    <t>05/07 2912 42877-9 FABIANA COSTA</t>
  </si>
  <si>
    <t>04/07 4883 6017-8 MICHELINE MEND</t>
  </si>
  <si>
    <t>237 2243 70840385153 FRANK SHIMABUK</t>
  </si>
  <si>
    <t>07/07 1230 71279-5 LUCIANA ASSIS</t>
  </si>
  <si>
    <t>10/07 3477 5947226-X JOSELIA SIMOES</t>
  </si>
  <si>
    <t>237 2243 32741324549 ROBSON ROSA DO</t>
  </si>
  <si>
    <t>10/07 2912 29810-7 ADRIANA BARBOS</t>
  </si>
  <si>
    <t>10/07 0941 28443-2 C S FACE JESUS</t>
  </si>
  <si>
    <t>13/07 2912 30390-9 ANTONIO PADUA</t>
  </si>
  <si>
    <t>13/07 5123 15700-7 FERNANDO CENTE</t>
  </si>
  <si>
    <t>16/07 8611 12245-9 FABIOLA BOHMER</t>
  </si>
  <si>
    <t>21/07 1606 9458172-X VANESSA MARA D</t>
  </si>
  <si>
    <t>21/07 5977 236095-0 CLARITA COSTA</t>
  </si>
  <si>
    <t>22/07 5977 231328-6 DEJAIR C REIS</t>
  </si>
  <si>
    <t>23/07 5977 233127-6 DILSON MARTINS</t>
  </si>
  <si>
    <t>27/07 8612 7188-9 ROSANGELA DA C</t>
  </si>
  <si>
    <t xml:space="preserve">Controle de Banco do Brasil AG 1239-4 CC 5854-8 </t>
  </si>
  <si>
    <t>01/07 4850 202899-9 ROSANA CAVALCA</t>
  </si>
  <si>
    <t>01/07 8428 60489-5 REGINA CC PINT</t>
  </si>
  <si>
    <t>01/07 5197 12508-3 RONALDO COSTA</t>
  </si>
  <si>
    <t>01/07 5197 978491-8 JOAO FERRARI N</t>
  </si>
  <si>
    <t>341 9193 8458849720 OLAVO LINS E M</t>
  </si>
  <si>
    <t>Resgate Aplicação</t>
  </si>
  <si>
    <t>03/07 5197 975925-5 PATRICIA MARTI</t>
  </si>
  <si>
    <t>04/07 5197 9558-3 LUCIANA ROCHA</t>
  </si>
  <si>
    <t>06/07 8428 26500-4 MARCELO CALDEI</t>
  </si>
  <si>
    <t>09/07 2909 211188-8 CLIVIA C A JOR</t>
  </si>
  <si>
    <t>10/07 0826 30099-3 ISABEL C A TEI</t>
  </si>
  <si>
    <t>11/07 5197 9605-9 RONALDO VIEIRA</t>
  </si>
  <si>
    <t>16/07 8615 108668-5 GEOVANI LUIZ C</t>
  </si>
  <si>
    <t>20/07 4267 962406-6 GUSTAVO ADOLFO</t>
  </si>
  <si>
    <t>20/07 4267 2062439-5 CLARISSE NETO</t>
  </si>
  <si>
    <t>20/07 4267 3753099-2 GILBERTO CARNE</t>
  </si>
  <si>
    <t>20/07 4267 6875085-4 MARIANA NEME R</t>
  </si>
  <si>
    <t>21/07 5977 236700-9 WERICKSON COST</t>
  </si>
  <si>
    <t>23/07 4884 208080-X JOARES A CAOVI</t>
  </si>
  <si>
    <t>24/07 5701 55998-9 ENIO FERREIRA</t>
  </si>
  <si>
    <t>28/07 4884 275068-6 HUGO FERNANDES</t>
  </si>
  <si>
    <t xml:space="preserve">Controle de CEF AG 0804 CC 1833-9  </t>
  </si>
  <si>
    <t>CRED TED</t>
  </si>
  <si>
    <t>LUCELITA DE OLIVEIRA DE MATOS</t>
  </si>
  <si>
    <t>TR TEV IBC</t>
  </si>
  <si>
    <t>JANILMA DE CARVALHO CASTRO</t>
  </si>
  <si>
    <t>JESSICA NUNES DE JESUS</t>
  </si>
  <si>
    <t>MARILENE DE CARVALHO</t>
  </si>
  <si>
    <t>MARIA NATALIA S SANTOS</t>
  </si>
  <si>
    <t>SANDRA LUCIA DOS SANTOS BRAZ</t>
  </si>
  <si>
    <t>ELOA PAULO DE SOUZA</t>
  </si>
  <si>
    <t>MANUT CTA</t>
  </si>
  <si>
    <t>SALDO TOTAL DO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</si>
</sst>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6]mmmm\-yy;@"/>
    <numFmt numFmtId="165" formatCode="_-* #,##0.00\ _R_$_ _-;\-* #,##0.00\ _R_$_ _-;_-* &quot;-&quot;??\ _R_$_ _-;_-@_-"/>
  </numFmts>
  <fonts count="19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3F3F3F"/>
      <name val="Arial"/>
      <family val="2"/>
    </font>
    <font>
      <sz val="9"/>
      <color theme="1"/>
      <name val="Calibri"/>
      <family val="2"/>
      <scheme val="minor"/>
    </font>
    <font>
      <sz val="9"/>
      <color rgb="FF3F3F3F"/>
      <name val="Calibri"/>
      <family val="2"/>
      <scheme val="minor"/>
    </font>
    <font>
      <sz val="8"/>
      <color theme="1"/>
      <name val="Arial"/>
      <family val="2"/>
    </font>
    <font>
      <sz val="10"/>
      <color rgb="FF3F3F3F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3" fontId="7" fillId="2" borderId="9" xfId="1" applyFont="1" applyFill="1" applyBorder="1" applyAlignment="1">
      <alignment horizontal="center" vertical="center"/>
    </xf>
    <xf numFmtId="16" fontId="5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3" fontId="5" fillId="0" borderId="10" xfId="1" applyFont="1" applyBorder="1" applyAlignment="1">
      <alignment vertical="center"/>
    </xf>
    <xf numFmtId="43" fontId="5" fillId="3" borderId="10" xfId="1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right" vertical="center"/>
    </xf>
    <xf numFmtId="43" fontId="5" fillId="2" borderId="10" xfId="1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3" fontId="7" fillId="4" borderId="10" xfId="1" applyFont="1" applyFill="1" applyBorder="1" applyAlignment="1">
      <alignment horizontal="center" vertical="center"/>
    </xf>
    <xf numFmtId="16" fontId="5" fillId="3" borderId="10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43" fontId="9" fillId="3" borderId="10" xfId="1" applyFont="1" applyFill="1" applyBorder="1" applyAlignment="1">
      <alignment vertical="center"/>
    </xf>
    <xf numFmtId="16" fontId="5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3" fontId="5" fillId="0" borderId="8" xfId="1" applyFont="1" applyBorder="1" applyAlignment="1">
      <alignment vertical="center"/>
    </xf>
    <xf numFmtId="16" fontId="5" fillId="3" borderId="8" xfId="0" applyNumberFormat="1" applyFont="1" applyFill="1" applyBorder="1" applyAlignment="1">
      <alignment vertical="center"/>
    </xf>
    <xf numFmtId="43" fontId="5" fillId="3" borderId="8" xfId="1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right" vertical="center"/>
    </xf>
    <xf numFmtId="43" fontId="8" fillId="4" borderId="10" xfId="1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3" fontId="7" fillId="2" borderId="12" xfId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43" fontId="8" fillId="4" borderId="6" xfId="1" applyFont="1" applyFill="1" applyBorder="1" applyAlignment="1">
      <alignment vertical="center"/>
    </xf>
    <xf numFmtId="43" fontId="8" fillId="4" borderId="13" xfId="1" applyFont="1" applyFill="1" applyBorder="1" applyAlignment="1">
      <alignment vertical="center"/>
    </xf>
    <xf numFmtId="16" fontId="8" fillId="2" borderId="11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/>
    </xf>
    <xf numFmtId="43" fontId="8" fillId="2" borderId="6" xfId="1" applyFont="1" applyFill="1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3" fontId="7" fillId="4" borderId="12" xfId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/>
    </xf>
    <xf numFmtId="43" fontId="5" fillId="0" borderId="0" xfId="1" applyFont="1" applyAlignment="1">
      <alignment vertical="center"/>
    </xf>
    <xf numFmtId="16" fontId="10" fillId="0" borderId="10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43" fontId="10" fillId="0" borderId="10" xfId="1" applyFont="1" applyBorder="1" applyAlignment="1">
      <alignment vertical="center"/>
    </xf>
    <xf numFmtId="16" fontId="10" fillId="0" borderId="10" xfId="0" applyNumberFormat="1" applyFont="1" applyBorder="1"/>
    <xf numFmtId="0" fontId="10" fillId="0" borderId="10" xfId="0" applyFont="1" applyBorder="1"/>
    <xf numFmtId="43" fontId="10" fillId="0" borderId="10" xfId="1" applyFont="1" applyBorder="1"/>
    <xf numFmtId="43" fontId="10" fillId="0" borderId="10" xfId="1" applyFont="1" applyBorder="1" applyAlignment="1"/>
    <xf numFmtId="4" fontId="10" fillId="0" borderId="10" xfId="0" applyNumberFormat="1" applyFont="1" applyBorder="1"/>
    <xf numFmtId="0" fontId="10" fillId="2" borderId="10" xfId="0" applyFont="1" applyFill="1" applyBorder="1"/>
    <xf numFmtId="43" fontId="10" fillId="2" borderId="10" xfId="1" applyFont="1" applyFill="1" applyBorder="1"/>
    <xf numFmtId="43" fontId="10" fillId="5" borderId="10" xfId="1" applyFont="1" applyFill="1" applyBorder="1" applyAlignment="1">
      <alignment vertical="center"/>
    </xf>
    <xf numFmtId="0" fontId="10" fillId="4" borderId="10" xfId="0" applyFont="1" applyFill="1" applyBorder="1"/>
    <xf numFmtId="0" fontId="10" fillId="4" borderId="10" xfId="0" applyFont="1" applyFill="1" applyBorder="1" applyAlignment="1">
      <alignment vertical="center"/>
    </xf>
    <xf numFmtId="43" fontId="10" fillId="4" borderId="10" xfId="1" applyFont="1" applyFill="1" applyBorder="1"/>
    <xf numFmtId="43" fontId="10" fillId="4" borderId="10" xfId="1" applyFont="1" applyFill="1" applyBorder="1" applyAlignment="1">
      <alignment vertical="center"/>
    </xf>
    <xf numFmtId="14" fontId="11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43" fontId="11" fillId="0" borderId="10" xfId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3" fontId="10" fillId="0" borderId="4" xfId="1" applyFont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3" fontId="6" fillId="0" borderId="15" xfId="1" applyFont="1" applyBorder="1" applyAlignment="1">
      <alignment horizontal="center" vertical="center"/>
    </xf>
    <xf numFmtId="43" fontId="6" fillId="0" borderId="16" xfId="1" applyFont="1" applyBorder="1" applyAlignment="1">
      <alignment horizontal="center" vertical="center"/>
    </xf>
    <xf numFmtId="14" fontId="5" fillId="0" borderId="0" xfId="0" applyNumberFormat="1" applyFont="1" applyAlignment="1">
      <alignment vertical="center" wrapText="1"/>
    </xf>
    <xf numFmtId="43" fontId="5" fillId="0" borderId="0" xfId="1" applyFont="1" applyAlignment="1">
      <alignment vertical="center" wrapText="1"/>
    </xf>
    <xf numFmtId="43" fontId="5" fillId="0" borderId="0" xfId="1" applyFont="1"/>
    <xf numFmtId="43" fontId="5" fillId="0" borderId="2" xfId="1" applyFont="1" applyBorder="1" applyAlignment="1">
      <alignment vertical="center"/>
    </xf>
    <xf numFmtId="14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12" fillId="0" borderId="10" xfId="2" applyNumberFormat="1" applyFont="1" applyBorder="1" applyAlignment="1">
      <alignment horizontal="right" vertical="center"/>
    </xf>
    <xf numFmtId="14" fontId="13" fillId="6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3" fontId="10" fillId="0" borderId="17" xfId="1" applyFont="1" applyBorder="1" applyAlignment="1">
      <alignment horizontal="center" vertical="center"/>
    </xf>
    <xf numFmtId="43" fontId="10" fillId="0" borderId="18" xfId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/>
    <xf numFmtId="43" fontId="6" fillId="0" borderId="15" xfId="1" applyFont="1" applyBorder="1" applyAlignment="1">
      <alignment horizontal="center"/>
    </xf>
    <xf numFmtId="43" fontId="6" fillId="0" borderId="16" xfId="1" applyFont="1" applyBorder="1" applyAlignment="1">
      <alignment horizontal="center"/>
    </xf>
    <xf numFmtId="14" fontId="15" fillId="6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3" fontId="10" fillId="0" borderId="17" xfId="1" applyFont="1" applyBorder="1" applyAlignment="1">
      <alignment horizontal="left" vertical="center"/>
    </xf>
    <xf numFmtId="43" fontId="10" fillId="0" borderId="18" xfId="1" applyFont="1" applyBorder="1" applyAlignment="1">
      <alignment horizontal="left" vertic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43" fontId="5" fillId="0" borderId="0" xfId="1" applyFont="1" applyBorder="1"/>
    <xf numFmtId="43" fontId="5" fillId="0" borderId="2" xfId="1" applyFont="1" applyBorder="1"/>
    <xf numFmtId="0" fontId="12" fillId="0" borderId="10" xfId="0" applyFont="1" applyBorder="1" applyAlignment="1">
      <alignment vertical="center"/>
    </xf>
    <xf numFmtId="4" fontId="12" fillId="0" borderId="10" xfId="2" applyNumberFormat="1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43" fontId="16" fillId="0" borderId="15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3" fontId="10" fillId="0" borderId="0" xfId="1" applyFont="1" applyBorder="1" applyAlignment="1">
      <alignment horizontal="left" vertical="center"/>
    </xf>
    <xf numFmtId="43" fontId="10" fillId="0" borderId="2" xfId="1" applyFont="1" applyBorder="1" applyAlignment="1">
      <alignment horizontal="left" vertical="center"/>
    </xf>
    <xf numFmtId="14" fontId="17" fillId="6" borderId="10" xfId="0" applyNumberFormat="1" applyFont="1" applyFill="1" applyBorder="1" applyAlignment="1">
      <alignment horizontal="center" vertical="center" wrapText="1"/>
    </xf>
    <xf numFmtId="43" fontId="12" fillId="0" borderId="10" xfId="1" applyFont="1" applyBorder="1" applyAlignment="1">
      <alignment vertical="center"/>
    </xf>
    <xf numFmtId="43" fontId="18" fillId="0" borderId="15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43" fontId="10" fillId="0" borderId="20" xfId="1" applyFont="1" applyBorder="1" applyAlignment="1">
      <alignment vertical="center"/>
    </xf>
  </cellXfs>
  <cellStyles count="3">
    <cellStyle name="Normal" xfId="0" builtinId="0"/>
    <cellStyle name="Vírgula" xfId="1" builtinId="3"/>
    <cellStyle name="Vírgula 7" xfId="2" xr:uid="{088414F6-1057-43D1-827D-059018910B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FD1F-72A1-4B62-A90A-A168CF5670C8}">
  <dimension ref="A1:M226"/>
  <sheetViews>
    <sheetView tabSelected="1" topLeftCell="A19" workbookViewId="0">
      <selection sqref="A1:XFD1048576"/>
    </sheetView>
  </sheetViews>
  <sheetFormatPr defaultRowHeight="13.8" x14ac:dyDescent="0.3"/>
  <cols>
    <col min="1" max="1" width="11.33203125" style="25" customWidth="1"/>
    <col min="2" max="2" width="47.33203125" style="25" customWidth="1"/>
    <col min="3" max="3" width="12.33203125" style="25" customWidth="1"/>
    <col min="4" max="4" width="16.33203125" style="46" customWidth="1"/>
    <col min="5" max="5" width="17.44140625" customWidth="1"/>
  </cols>
  <sheetData>
    <row r="1" spans="1:4" ht="14.4" x14ac:dyDescent="0.3">
      <c r="A1" s="1" t="s">
        <v>0</v>
      </c>
      <c r="B1" s="2"/>
      <c r="C1" s="2"/>
      <c r="D1" s="3"/>
    </row>
    <row r="2" spans="1:4" ht="14.4" x14ac:dyDescent="0.3">
      <c r="A2" s="1" t="s">
        <v>1</v>
      </c>
      <c r="B2" s="2"/>
      <c r="C2" s="2"/>
      <c r="D2" s="3"/>
    </row>
    <row r="3" spans="1:4" ht="15" thickBot="1" x14ac:dyDescent="0.35">
      <c r="A3" s="1" t="s">
        <v>2</v>
      </c>
      <c r="B3" s="2"/>
      <c r="C3" s="2"/>
      <c r="D3" s="3"/>
    </row>
    <row r="4" spans="1:4" ht="21" x14ac:dyDescent="0.3">
      <c r="A4" s="4">
        <v>44013</v>
      </c>
      <c r="B4" s="5"/>
      <c r="C4" s="5"/>
      <c r="D4" s="6"/>
    </row>
    <row r="5" spans="1:4" ht="18" x14ac:dyDescent="0.3">
      <c r="A5" s="7" t="s">
        <v>3</v>
      </c>
      <c r="B5" s="7"/>
      <c r="C5" s="7"/>
      <c r="D5" s="8"/>
    </row>
    <row r="6" spans="1:4" ht="15.6" x14ac:dyDescent="0.3">
      <c r="A6" s="9" t="s">
        <v>4</v>
      </c>
      <c r="B6" s="9" t="s">
        <v>5</v>
      </c>
      <c r="C6" s="9" t="s">
        <v>6</v>
      </c>
      <c r="D6" s="10">
        <v>1200</v>
      </c>
    </row>
    <row r="7" spans="1:4" x14ac:dyDescent="0.3">
      <c r="A7" s="11">
        <v>44022</v>
      </c>
      <c r="B7" s="12" t="s">
        <v>7</v>
      </c>
      <c r="C7" s="13">
        <v>123.57</v>
      </c>
      <c r="D7" s="14">
        <f>D6-C7</f>
        <v>1076.43</v>
      </c>
    </row>
    <row r="8" spans="1:4" x14ac:dyDescent="0.3">
      <c r="A8" s="11">
        <v>44022</v>
      </c>
      <c r="B8" s="12" t="s">
        <v>8</v>
      </c>
      <c r="C8" s="13">
        <v>108.33</v>
      </c>
      <c r="D8" s="14">
        <f>D7-C8</f>
        <v>968.1</v>
      </c>
    </row>
    <row r="9" spans="1:4" x14ac:dyDescent="0.3">
      <c r="A9" s="11">
        <v>44033</v>
      </c>
      <c r="B9" s="12" t="s">
        <v>9</v>
      </c>
      <c r="C9" s="13">
        <v>75.48</v>
      </c>
      <c r="D9" s="14">
        <f>D8-C9</f>
        <v>892.62</v>
      </c>
    </row>
    <row r="10" spans="1:4" x14ac:dyDescent="0.3">
      <c r="A10" s="11">
        <v>44043</v>
      </c>
      <c r="B10" s="12" t="s">
        <v>10</v>
      </c>
      <c r="C10" s="13">
        <v>480.06</v>
      </c>
      <c r="D10" s="14">
        <f>D9-C10</f>
        <v>412.56</v>
      </c>
    </row>
    <row r="11" spans="1:4" x14ac:dyDescent="0.3">
      <c r="A11" s="15"/>
      <c r="B11" s="16" t="s">
        <v>11</v>
      </c>
      <c r="C11" s="15">
        <f>SUM(C7:C10)</f>
        <v>787.44</v>
      </c>
      <c r="D11" s="17">
        <f>D6-C11</f>
        <v>412.55999999999995</v>
      </c>
    </row>
    <row r="12" spans="1:4" ht="18" x14ac:dyDescent="0.3">
      <c r="A12" s="18" t="s">
        <v>12</v>
      </c>
      <c r="B12" s="18"/>
      <c r="C12" s="18"/>
      <c r="D12" s="18"/>
    </row>
    <row r="13" spans="1:4" ht="15.6" x14ac:dyDescent="0.3">
      <c r="A13" s="19" t="s">
        <v>4</v>
      </c>
      <c r="B13" s="19" t="s">
        <v>5</v>
      </c>
      <c r="C13" s="19" t="s">
        <v>6</v>
      </c>
      <c r="D13" s="20">
        <v>1000</v>
      </c>
    </row>
    <row r="14" spans="1:4" ht="15.6" x14ac:dyDescent="0.3">
      <c r="A14" s="21">
        <v>44013</v>
      </c>
      <c r="B14" s="22" t="s">
        <v>13</v>
      </c>
      <c r="C14" s="14">
        <v>80</v>
      </c>
      <c r="D14" s="23">
        <f t="shared" ref="D14:D25" si="0">D13-C14</f>
        <v>920</v>
      </c>
    </row>
    <row r="15" spans="1:4" ht="15.6" x14ac:dyDescent="0.3">
      <c r="A15" s="21">
        <v>44014</v>
      </c>
      <c r="B15" s="22" t="s">
        <v>13</v>
      </c>
      <c r="C15" s="14">
        <v>100</v>
      </c>
      <c r="D15" s="23">
        <f t="shared" si="0"/>
        <v>820</v>
      </c>
    </row>
    <row r="16" spans="1:4" ht="15.6" x14ac:dyDescent="0.3">
      <c r="A16" s="21">
        <v>44052</v>
      </c>
      <c r="B16" s="22" t="s">
        <v>13</v>
      </c>
      <c r="C16" s="14">
        <v>100</v>
      </c>
      <c r="D16" s="23">
        <f t="shared" si="0"/>
        <v>720</v>
      </c>
    </row>
    <row r="17" spans="1:4" ht="16.8" customHeight="1" x14ac:dyDescent="0.3">
      <c r="A17" s="21">
        <v>44022</v>
      </c>
      <c r="B17" s="22" t="s">
        <v>13</v>
      </c>
      <c r="C17" s="14">
        <v>50</v>
      </c>
      <c r="D17" s="23">
        <f t="shared" si="0"/>
        <v>670</v>
      </c>
    </row>
    <row r="18" spans="1:4" ht="15.6" x14ac:dyDescent="0.3">
      <c r="A18" s="21">
        <v>44027</v>
      </c>
      <c r="B18" s="22" t="s">
        <v>13</v>
      </c>
      <c r="C18" s="14">
        <v>90</v>
      </c>
      <c r="D18" s="23">
        <f t="shared" si="0"/>
        <v>580</v>
      </c>
    </row>
    <row r="19" spans="1:4" ht="19.8" customHeight="1" x14ac:dyDescent="0.3">
      <c r="A19" s="11">
        <v>44030</v>
      </c>
      <c r="B19" s="12" t="s">
        <v>14</v>
      </c>
      <c r="C19" s="13">
        <v>60</v>
      </c>
      <c r="D19" s="23">
        <f t="shared" si="0"/>
        <v>520</v>
      </c>
    </row>
    <row r="20" spans="1:4" ht="15.6" x14ac:dyDescent="0.3">
      <c r="A20" s="21">
        <v>44032</v>
      </c>
      <c r="B20" s="22" t="s">
        <v>13</v>
      </c>
      <c r="C20" s="14">
        <v>40</v>
      </c>
      <c r="D20" s="23">
        <f t="shared" si="0"/>
        <v>480</v>
      </c>
    </row>
    <row r="21" spans="1:4" ht="15.6" x14ac:dyDescent="0.3">
      <c r="A21" s="21">
        <v>44033</v>
      </c>
      <c r="B21" s="12" t="s">
        <v>14</v>
      </c>
      <c r="C21" s="14">
        <v>50</v>
      </c>
      <c r="D21" s="23">
        <f t="shared" si="0"/>
        <v>430</v>
      </c>
    </row>
    <row r="22" spans="1:4" ht="15.6" x14ac:dyDescent="0.3">
      <c r="A22" s="24">
        <v>44041</v>
      </c>
      <c r="B22" s="25" t="s">
        <v>14</v>
      </c>
      <c r="C22" s="26">
        <v>50</v>
      </c>
      <c r="D22" s="23">
        <f t="shared" si="0"/>
        <v>380</v>
      </c>
    </row>
    <row r="23" spans="1:4" ht="15.6" x14ac:dyDescent="0.3">
      <c r="A23" s="27">
        <v>44041</v>
      </c>
      <c r="B23" s="12" t="s">
        <v>14</v>
      </c>
      <c r="C23" s="28">
        <v>46</v>
      </c>
      <c r="D23" s="23">
        <f t="shared" si="0"/>
        <v>334</v>
      </c>
    </row>
    <row r="24" spans="1:4" ht="15.6" x14ac:dyDescent="0.3">
      <c r="A24" s="21">
        <v>44042</v>
      </c>
      <c r="B24" s="29" t="s">
        <v>14</v>
      </c>
      <c r="C24" s="14">
        <v>50</v>
      </c>
      <c r="D24" s="23">
        <f t="shared" si="0"/>
        <v>284</v>
      </c>
    </row>
    <row r="25" spans="1:4" ht="15.6" x14ac:dyDescent="0.3">
      <c r="A25" s="11">
        <v>44043</v>
      </c>
      <c r="B25" s="22" t="s">
        <v>14</v>
      </c>
      <c r="C25" s="13">
        <v>40</v>
      </c>
      <c r="D25" s="23">
        <f t="shared" si="0"/>
        <v>244</v>
      </c>
    </row>
    <row r="26" spans="1:4" x14ac:dyDescent="0.3">
      <c r="A26" s="30"/>
      <c r="B26" s="31" t="s">
        <v>11</v>
      </c>
      <c r="C26" s="32">
        <f>SUM(C14:C25)</f>
        <v>756</v>
      </c>
      <c r="D26" s="32">
        <f>D13-C26</f>
        <v>244</v>
      </c>
    </row>
    <row r="27" spans="1:4" ht="18" x14ac:dyDescent="0.3">
      <c r="A27" s="7" t="s">
        <v>15</v>
      </c>
      <c r="B27" s="7"/>
      <c r="C27" s="7"/>
      <c r="D27" s="8"/>
    </row>
    <row r="28" spans="1:4" ht="15.6" x14ac:dyDescent="0.3">
      <c r="A28" s="33" t="s">
        <v>4</v>
      </c>
      <c r="B28" s="33" t="s">
        <v>5</v>
      </c>
      <c r="C28" s="33" t="s">
        <v>6</v>
      </c>
      <c r="D28" s="34">
        <v>500</v>
      </c>
    </row>
    <row r="29" spans="1:4" x14ac:dyDescent="0.3">
      <c r="A29" s="11">
        <v>44013</v>
      </c>
      <c r="B29" s="12" t="s">
        <v>16</v>
      </c>
      <c r="C29" s="13">
        <v>36</v>
      </c>
      <c r="D29" s="13">
        <f t="shared" ref="D29:D30" si="1">D28-C29</f>
        <v>464</v>
      </c>
    </row>
    <row r="30" spans="1:4" x14ac:dyDescent="0.3">
      <c r="A30" s="11">
        <v>44043</v>
      </c>
      <c r="B30" s="12" t="s">
        <v>17</v>
      </c>
      <c r="C30" s="13">
        <v>14.9</v>
      </c>
      <c r="D30" s="13">
        <f t="shared" si="1"/>
        <v>449.1</v>
      </c>
    </row>
    <row r="31" spans="1:4" x14ac:dyDescent="0.3">
      <c r="A31" s="11"/>
      <c r="B31" s="16" t="s">
        <v>11</v>
      </c>
      <c r="C31" s="13">
        <f>SUM(C29:C30)</f>
        <v>50.9</v>
      </c>
      <c r="D31" s="13">
        <f>D28-C31</f>
        <v>449.1</v>
      </c>
    </row>
    <row r="32" spans="1:4" ht="18" x14ac:dyDescent="0.3">
      <c r="A32" s="18" t="s">
        <v>18</v>
      </c>
      <c r="B32" s="18"/>
      <c r="C32" s="18"/>
      <c r="D32" s="18"/>
    </row>
    <row r="33" spans="1:4" ht="15.6" x14ac:dyDescent="0.3">
      <c r="A33" s="19" t="s">
        <v>4</v>
      </c>
      <c r="B33" s="19" t="s">
        <v>5</v>
      </c>
      <c r="C33" s="19" t="s">
        <v>6</v>
      </c>
      <c r="D33" s="20">
        <v>650</v>
      </c>
    </row>
    <row r="34" spans="1:4" ht="22.2" customHeight="1" x14ac:dyDescent="0.3">
      <c r="A34" s="11">
        <v>44014</v>
      </c>
      <c r="B34" s="12" t="s">
        <v>19</v>
      </c>
      <c r="C34" s="13">
        <v>2140</v>
      </c>
      <c r="D34" s="14">
        <f>D33-C34</f>
        <v>-1490</v>
      </c>
    </row>
    <row r="35" spans="1:4" x14ac:dyDescent="0.3">
      <c r="A35" s="11">
        <v>44016</v>
      </c>
      <c r="B35" s="12" t="s">
        <v>20</v>
      </c>
      <c r="C35" s="13">
        <v>400</v>
      </c>
      <c r="D35" s="14">
        <f>D34-C35</f>
        <v>-1890</v>
      </c>
    </row>
    <row r="36" spans="1:4" x14ac:dyDescent="0.3">
      <c r="A36" s="11">
        <v>44019</v>
      </c>
      <c r="B36" s="12" t="s">
        <v>21</v>
      </c>
      <c r="C36" s="13">
        <v>9.9</v>
      </c>
      <c r="D36" s="14">
        <f>D35-C36</f>
        <v>-1899.9</v>
      </c>
    </row>
    <row r="37" spans="1:4" x14ac:dyDescent="0.3">
      <c r="A37" s="11">
        <v>44021</v>
      </c>
      <c r="B37" s="12" t="s">
        <v>22</v>
      </c>
      <c r="C37" s="13">
        <v>50</v>
      </c>
      <c r="D37" s="14">
        <f>D36-C37</f>
        <v>-1949.9</v>
      </c>
    </row>
    <row r="38" spans="1:4" x14ac:dyDescent="0.3">
      <c r="A38" s="11">
        <v>44021</v>
      </c>
      <c r="B38" s="12" t="s">
        <v>23</v>
      </c>
      <c r="C38" s="13">
        <v>257</v>
      </c>
      <c r="D38" s="14">
        <f t="shared" ref="D38:D53" si="2">D37-C38</f>
        <v>-2206.9</v>
      </c>
    </row>
    <row r="39" spans="1:4" x14ac:dyDescent="0.3">
      <c r="A39" s="11">
        <v>44022</v>
      </c>
      <c r="B39" s="12" t="s">
        <v>24</v>
      </c>
      <c r="C39" s="13">
        <v>14.95</v>
      </c>
      <c r="D39" s="14">
        <f t="shared" si="2"/>
        <v>-2221.85</v>
      </c>
    </row>
    <row r="40" spans="1:4" x14ac:dyDescent="0.3">
      <c r="A40" s="11">
        <v>44025</v>
      </c>
      <c r="B40" s="12" t="s">
        <v>25</v>
      </c>
      <c r="C40" s="13">
        <v>100</v>
      </c>
      <c r="D40" s="14">
        <f t="shared" si="2"/>
        <v>-2321.85</v>
      </c>
    </row>
    <row r="41" spans="1:4" x14ac:dyDescent="0.3">
      <c r="A41" s="11">
        <v>44028</v>
      </c>
      <c r="B41" s="12" t="s">
        <v>26</v>
      </c>
      <c r="C41" s="13">
        <v>179.88</v>
      </c>
      <c r="D41" s="14">
        <f t="shared" si="2"/>
        <v>-2501.73</v>
      </c>
    </row>
    <row r="42" spans="1:4" x14ac:dyDescent="0.3">
      <c r="A42" s="11">
        <v>44030</v>
      </c>
      <c r="B42" s="12" t="s">
        <v>27</v>
      </c>
      <c r="C42" s="13">
        <v>27.5</v>
      </c>
      <c r="D42" s="14">
        <f t="shared" si="2"/>
        <v>-2529.23</v>
      </c>
    </row>
    <row r="43" spans="1:4" x14ac:dyDescent="0.3">
      <c r="A43" s="11">
        <v>44032</v>
      </c>
      <c r="B43" s="12" t="s">
        <v>28</v>
      </c>
      <c r="C43" s="13">
        <v>15</v>
      </c>
      <c r="D43" s="14">
        <f t="shared" si="2"/>
        <v>-2544.23</v>
      </c>
    </row>
    <row r="44" spans="1:4" x14ac:dyDescent="0.3">
      <c r="A44" s="11">
        <v>44032</v>
      </c>
      <c r="B44" s="12" t="s">
        <v>29</v>
      </c>
      <c r="C44" s="13">
        <v>320</v>
      </c>
      <c r="D44" s="14">
        <f t="shared" si="2"/>
        <v>-2864.23</v>
      </c>
    </row>
    <row r="45" spans="1:4" x14ac:dyDescent="0.3">
      <c r="A45" s="11">
        <v>44032</v>
      </c>
      <c r="B45" s="12" t="s">
        <v>30</v>
      </c>
      <c r="C45" s="13">
        <v>140</v>
      </c>
      <c r="D45" s="14">
        <f t="shared" si="2"/>
        <v>-3004.23</v>
      </c>
    </row>
    <row r="46" spans="1:4" x14ac:dyDescent="0.3">
      <c r="A46" s="11">
        <v>44034</v>
      </c>
      <c r="B46" s="12" t="s">
        <v>31</v>
      </c>
      <c r="C46" s="13">
        <v>190</v>
      </c>
      <c r="D46" s="14">
        <f t="shared" si="2"/>
        <v>-3194.23</v>
      </c>
    </row>
    <row r="47" spans="1:4" x14ac:dyDescent="0.3">
      <c r="A47" s="11">
        <v>44034</v>
      </c>
      <c r="B47" s="12" t="s">
        <v>32</v>
      </c>
      <c r="C47" s="13">
        <v>400</v>
      </c>
      <c r="D47" s="14">
        <f t="shared" si="2"/>
        <v>-3594.23</v>
      </c>
    </row>
    <row r="48" spans="1:4" x14ac:dyDescent="0.3">
      <c r="A48" s="11">
        <v>44035</v>
      </c>
      <c r="B48" s="12" t="s">
        <v>33</v>
      </c>
      <c r="C48" s="13">
        <v>60</v>
      </c>
      <c r="D48" s="14">
        <f t="shared" si="2"/>
        <v>-3654.23</v>
      </c>
    </row>
    <row r="49" spans="1:4" x14ac:dyDescent="0.3">
      <c r="A49" s="11">
        <v>44039</v>
      </c>
      <c r="B49" s="35" t="s">
        <v>34</v>
      </c>
      <c r="C49" s="13">
        <v>75</v>
      </c>
      <c r="D49" s="14">
        <f t="shared" si="2"/>
        <v>-3729.23</v>
      </c>
    </row>
    <row r="50" spans="1:4" x14ac:dyDescent="0.3">
      <c r="A50" s="11">
        <v>44039</v>
      </c>
      <c r="B50" s="35" t="s">
        <v>35</v>
      </c>
      <c r="C50" s="13">
        <v>95</v>
      </c>
      <c r="D50" s="14">
        <f t="shared" si="2"/>
        <v>-3824.23</v>
      </c>
    </row>
    <row r="51" spans="1:4" x14ac:dyDescent="0.3">
      <c r="A51" s="11">
        <v>44040</v>
      </c>
      <c r="B51" s="35" t="s">
        <v>36</v>
      </c>
      <c r="C51" s="13">
        <v>5.99</v>
      </c>
      <c r="D51" s="14">
        <f t="shared" si="2"/>
        <v>-3830.22</v>
      </c>
    </row>
    <row r="52" spans="1:4" x14ac:dyDescent="0.3">
      <c r="A52" s="11">
        <v>44042</v>
      </c>
      <c r="B52" s="35" t="s">
        <v>37</v>
      </c>
      <c r="C52" s="13">
        <v>33.49</v>
      </c>
      <c r="D52" s="14">
        <f t="shared" si="2"/>
        <v>-3863.7099999999996</v>
      </c>
    </row>
    <row r="53" spans="1:4" x14ac:dyDescent="0.3">
      <c r="A53" s="11">
        <v>44043</v>
      </c>
      <c r="B53" s="35" t="s">
        <v>38</v>
      </c>
      <c r="C53" s="13">
        <v>30.18</v>
      </c>
      <c r="D53" s="14">
        <f t="shared" si="2"/>
        <v>-3893.8899999999994</v>
      </c>
    </row>
    <row r="54" spans="1:4" x14ac:dyDescent="0.3">
      <c r="A54" s="11"/>
      <c r="B54" s="31"/>
      <c r="C54" s="36">
        <f>SUM(C34:C53)</f>
        <v>4543.8899999999994</v>
      </c>
      <c r="D54" s="37">
        <f>D33-C54</f>
        <v>-3893.8899999999994</v>
      </c>
    </row>
    <row r="55" spans="1:4" ht="18" x14ac:dyDescent="0.3">
      <c r="A55" s="7" t="s">
        <v>39</v>
      </c>
      <c r="B55" s="7"/>
      <c r="C55" s="7"/>
      <c r="D55" s="8"/>
    </row>
    <row r="56" spans="1:4" ht="15.6" x14ac:dyDescent="0.3">
      <c r="A56" s="33" t="s">
        <v>4</v>
      </c>
      <c r="B56" s="33" t="s">
        <v>5</v>
      </c>
      <c r="C56" s="33" t="s">
        <v>6</v>
      </c>
      <c r="D56" s="34">
        <v>600</v>
      </c>
    </row>
    <row r="57" spans="1:4" x14ac:dyDescent="0.3">
      <c r="A57" s="11">
        <v>44015</v>
      </c>
      <c r="B57" s="12" t="s">
        <v>40</v>
      </c>
      <c r="C57" s="13">
        <v>14</v>
      </c>
      <c r="D57" s="13">
        <f>D56-C57</f>
        <v>586</v>
      </c>
    </row>
    <row r="58" spans="1:4" x14ac:dyDescent="0.3">
      <c r="A58" s="11">
        <v>44015</v>
      </c>
      <c r="B58" s="12" t="s">
        <v>41</v>
      </c>
      <c r="C58" s="13">
        <v>230</v>
      </c>
      <c r="D58" s="13">
        <f t="shared" ref="D58:D61" si="3">D57-C58</f>
        <v>356</v>
      </c>
    </row>
    <row r="59" spans="1:4" x14ac:dyDescent="0.3">
      <c r="A59" s="11">
        <v>44023</v>
      </c>
      <c r="B59" s="12" t="s">
        <v>40</v>
      </c>
      <c r="C59" s="13">
        <v>22</v>
      </c>
      <c r="D59" s="13">
        <f t="shared" si="3"/>
        <v>334</v>
      </c>
    </row>
    <row r="60" spans="1:4" x14ac:dyDescent="0.3">
      <c r="A60" s="21">
        <v>44032</v>
      </c>
      <c r="B60" s="22" t="s">
        <v>42</v>
      </c>
      <c r="C60" s="14">
        <v>500</v>
      </c>
      <c r="D60" s="13">
        <f t="shared" si="3"/>
        <v>-166</v>
      </c>
    </row>
    <row r="61" spans="1:4" x14ac:dyDescent="0.3">
      <c r="A61" s="11">
        <v>44039</v>
      </c>
      <c r="B61" s="12" t="s">
        <v>41</v>
      </c>
      <c r="C61" s="13">
        <v>239.9</v>
      </c>
      <c r="D61" s="13">
        <f t="shared" si="3"/>
        <v>-405.9</v>
      </c>
    </row>
    <row r="62" spans="1:4" x14ac:dyDescent="0.3">
      <c r="A62" s="38"/>
      <c r="B62" s="39" t="s">
        <v>11</v>
      </c>
      <c r="C62" s="40">
        <f>SUM(C57:C61)</f>
        <v>1005.9</v>
      </c>
      <c r="D62" s="13">
        <f>D56-C62</f>
        <v>-405.9</v>
      </c>
    </row>
    <row r="63" spans="1:4" ht="18" x14ac:dyDescent="0.3">
      <c r="A63" s="41" t="s">
        <v>43</v>
      </c>
      <c r="B63" s="41"/>
      <c r="C63" s="41"/>
      <c r="D63" s="42"/>
    </row>
    <row r="64" spans="1:4" ht="15.6" x14ac:dyDescent="0.3">
      <c r="A64" s="19" t="s">
        <v>4</v>
      </c>
      <c r="B64" s="19" t="s">
        <v>5</v>
      </c>
      <c r="C64" s="19" t="s">
        <v>6</v>
      </c>
      <c r="D64" s="43">
        <v>750</v>
      </c>
    </row>
    <row r="65" spans="1:13" x14ac:dyDescent="0.3">
      <c r="A65" s="11">
        <v>44018</v>
      </c>
      <c r="B65" s="12" t="s">
        <v>44</v>
      </c>
      <c r="C65" s="13">
        <v>60</v>
      </c>
      <c r="D65" s="13">
        <f t="shared" ref="D65:D69" si="4">D64-C65</f>
        <v>690</v>
      </c>
    </row>
    <row r="66" spans="1:13" x14ac:dyDescent="0.3">
      <c r="A66" s="11">
        <v>44026</v>
      </c>
      <c r="B66" s="12" t="s">
        <v>45</v>
      </c>
      <c r="C66" s="13">
        <v>50</v>
      </c>
      <c r="D66" s="13">
        <f t="shared" si="4"/>
        <v>640</v>
      </c>
    </row>
    <row r="67" spans="1:13" x14ac:dyDescent="0.3">
      <c r="A67" s="11">
        <v>44032</v>
      </c>
      <c r="B67" s="12" t="s">
        <v>46</v>
      </c>
      <c r="C67" s="13">
        <v>65</v>
      </c>
      <c r="D67" s="13">
        <f t="shared" si="4"/>
        <v>575</v>
      </c>
    </row>
    <row r="68" spans="1:13" x14ac:dyDescent="0.3">
      <c r="A68" s="11">
        <v>44032</v>
      </c>
      <c r="B68" s="12" t="s">
        <v>47</v>
      </c>
      <c r="C68" s="13">
        <v>10</v>
      </c>
      <c r="D68" s="13">
        <f t="shared" si="4"/>
        <v>565</v>
      </c>
    </row>
    <row r="69" spans="1:13" x14ac:dyDescent="0.3">
      <c r="A69" s="11">
        <v>44037</v>
      </c>
      <c r="B69" s="12" t="s">
        <v>48</v>
      </c>
      <c r="C69" s="13">
        <v>19.899999999999999</v>
      </c>
      <c r="D69" s="13">
        <f t="shared" si="4"/>
        <v>545.1</v>
      </c>
    </row>
    <row r="70" spans="1:13" x14ac:dyDescent="0.3">
      <c r="A70" s="30"/>
      <c r="B70" s="31" t="s">
        <v>11</v>
      </c>
      <c r="C70" s="36">
        <f>SUM(C65:C69)</f>
        <v>204.9</v>
      </c>
      <c r="D70" s="37">
        <f>D64-C70</f>
        <v>545.1</v>
      </c>
    </row>
    <row r="71" spans="1:13" ht="24" customHeight="1" x14ac:dyDescent="0.3">
      <c r="A71"/>
      <c r="B71"/>
      <c r="C71"/>
      <c r="D71"/>
    </row>
    <row r="72" spans="1:13" x14ac:dyDescent="0.3">
      <c r="A72" s="44" t="s">
        <v>49</v>
      </c>
      <c r="B72" s="44" t="s">
        <v>5</v>
      </c>
      <c r="C72" s="45" t="s">
        <v>50</v>
      </c>
      <c r="D72" s="45" t="s">
        <v>51</v>
      </c>
      <c r="E72" s="45" t="s">
        <v>52</v>
      </c>
      <c r="F72" s="25"/>
      <c r="G72" s="46"/>
      <c r="H72" s="25"/>
      <c r="I72" s="25"/>
      <c r="J72" s="25"/>
      <c r="K72" s="25"/>
      <c r="L72" s="25"/>
      <c r="M72" s="25"/>
    </row>
    <row r="73" spans="1:13" ht="14.4" x14ac:dyDescent="0.3">
      <c r="A73" s="47"/>
      <c r="B73" s="48" t="s">
        <v>53</v>
      </c>
      <c r="C73" s="49">
        <v>28.81</v>
      </c>
      <c r="D73" s="49"/>
      <c r="E73" s="49">
        <v>28.81</v>
      </c>
      <c r="F73" s="25"/>
      <c r="G73" s="46"/>
      <c r="H73" s="25"/>
      <c r="I73" s="25"/>
      <c r="J73" s="25"/>
      <c r="K73" s="25"/>
      <c r="L73" s="25"/>
      <c r="M73" s="25"/>
    </row>
    <row r="74" spans="1:13" ht="14.4" x14ac:dyDescent="0.3">
      <c r="A74" s="47">
        <v>44013</v>
      </c>
      <c r="B74" s="48" t="s">
        <v>54</v>
      </c>
      <c r="C74" s="49">
        <v>450</v>
      </c>
      <c r="D74" s="49"/>
      <c r="E74" s="49">
        <f t="shared" ref="E74:E92" si="5">E73+C74</f>
        <v>478.81</v>
      </c>
      <c r="F74" s="25"/>
      <c r="G74" s="46"/>
      <c r="H74" s="25"/>
      <c r="I74" s="25"/>
      <c r="J74" s="25"/>
      <c r="K74" s="25"/>
      <c r="L74" s="25"/>
      <c r="M74" s="25"/>
    </row>
    <row r="75" spans="1:13" ht="14.4" x14ac:dyDescent="0.3">
      <c r="A75" s="50">
        <v>44013</v>
      </c>
      <c r="B75" s="51" t="s">
        <v>55</v>
      </c>
      <c r="C75" s="52">
        <v>106</v>
      </c>
      <c r="D75" s="52"/>
      <c r="E75" s="49">
        <f t="shared" si="5"/>
        <v>584.80999999999995</v>
      </c>
      <c r="F75" s="25"/>
      <c r="G75" s="46"/>
      <c r="H75" s="25"/>
      <c r="I75" s="25"/>
      <c r="J75" s="25"/>
      <c r="K75" s="25"/>
      <c r="L75" s="25"/>
      <c r="M75" s="25"/>
    </row>
    <row r="76" spans="1:13" ht="14.4" x14ac:dyDescent="0.3">
      <c r="A76" s="50">
        <v>44013</v>
      </c>
      <c r="B76" s="51" t="s">
        <v>56</v>
      </c>
      <c r="C76" s="52">
        <v>80</v>
      </c>
      <c r="D76" s="52"/>
      <c r="E76" s="49">
        <f t="shared" si="5"/>
        <v>664.81</v>
      </c>
      <c r="F76" s="25"/>
      <c r="G76" s="46"/>
      <c r="H76" s="25"/>
      <c r="I76" s="25"/>
      <c r="J76" s="25"/>
      <c r="K76" s="25"/>
      <c r="L76" s="25"/>
      <c r="M76" s="25"/>
    </row>
    <row r="77" spans="1:13" ht="14.4" x14ac:dyDescent="0.3">
      <c r="A77" s="50">
        <v>44014</v>
      </c>
      <c r="B77" s="51" t="s">
        <v>57</v>
      </c>
      <c r="C77" s="52">
        <v>2140</v>
      </c>
      <c r="D77" s="52"/>
      <c r="E77" s="49">
        <f t="shared" si="5"/>
        <v>2804.81</v>
      </c>
      <c r="F77" s="25"/>
      <c r="G77" s="46"/>
      <c r="H77" s="25"/>
      <c r="I77" s="25"/>
      <c r="J77" s="25"/>
      <c r="K77" s="25"/>
      <c r="L77" s="25"/>
      <c r="M77" s="25"/>
    </row>
    <row r="78" spans="1:13" ht="14.4" x14ac:dyDescent="0.3">
      <c r="A78" s="50">
        <v>44014</v>
      </c>
      <c r="B78" s="51" t="s">
        <v>55</v>
      </c>
      <c r="C78" s="52">
        <v>272</v>
      </c>
      <c r="D78" s="52"/>
      <c r="E78" s="49">
        <f t="shared" si="5"/>
        <v>3076.81</v>
      </c>
      <c r="F78" s="25"/>
      <c r="G78" s="46"/>
      <c r="H78" s="25"/>
      <c r="I78" s="25"/>
      <c r="J78" s="25"/>
      <c r="K78" s="25"/>
      <c r="L78" s="25"/>
      <c r="M78" s="25"/>
    </row>
    <row r="79" spans="1:13" ht="14.4" x14ac:dyDescent="0.3">
      <c r="A79" s="50">
        <v>44018</v>
      </c>
      <c r="B79" s="51" t="s">
        <v>55</v>
      </c>
      <c r="C79" s="52">
        <v>350</v>
      </c>
      <c r="D79" s="52"/>
      <c r="E79" s="49">
        <f t="shared" si="5"/>
        <v>3426.81</v>
      </c>
      <c r="F79" s="25"/>
      <c r="G79" s="46"/>
      <c r="H79" s="25"/>
      <c r="I79" s="25"/>
      <c r="J79" s="25"/>
      <c r="K79" s="25"/>
      <c r="L79" s="25"/>
      <c r="M79" s="25"/>
    </row>
    <row r="80" spans="1:13" ht="14.4" x14ac:dyDescent="0.3">
      <c r="A80" s="50">
        <v>44018</v>
      </c>
      <c r="B80" s="51" t="s">
        <v>58</v>
      </c>
      <c r="C80" s="52">
        <v>200</v>
      </c>
      <c r="D80" s="52"/>
      <c r="E80" s="49">
        <f t="shared" si="5"/>
        <v>3626.81</v>
      </c>
      <c r="F80" s="25"/>
      <c r="G80" s="46"/>
      <c r="H80" s="25"/>
      <c r="I80" s="25"/>
      <c r="J80" s="25"/>
      <c r="K80" s="25"/>
      <c r="L80" s="25"/>
      <c r="M80" s="25"/>
    </row>
    <row r="81" spans="1:13" ht="14.4" x14ac:dyDescent="0.3">
      <c r="A81" s="50">
        <v>44019</v>
      </c>
      <c r="B81" s="51" t="s">
        <v>55</v>
      </c>
      <c r="C81" s="52">
        <v>282</v>
      </c>
      <c r="D81" s="52"/>
      <c r="E81" s="49">
        <f t="shared" si="5"/>
        <v>3908.81</v>
      </c>
      <c r="F81" s="25"/>
      <c r="G81" s="46"/>
      <c r="H81" s="25"/>
      <c r="I81" s="25"/>
      <c r="J81" s="25"/>
      <c r="K81" s="25"/>
      <c r="L81" s="25"/>
      <c r="M81" s="25"/>
    </row>
    <row r="82" spans="1:13" ht="14.4" x14ac:dyDescent="0.3">
      <c r="A82" s="50">
        <v>44021</v>
      </c>
      <c r="B82" s="51" t="s">
        <v>55</v>
      </c>
      <c r="C82" s="52">
        <v>382</v>
      </c>
      <c r="D82" s="52"/>
      <c r="E82" s="49">
        <f t="shared" si="5"/>
        <v>4290.8099999999995</v>
      </c>
      <c r="F82" s="25"/>
      <c r="G82" s="46"/>
      <c r="H82" s="25"/>
      <c r="I82" s="25"/>
      <c r="J82" s="25"/>
      <c r="K82" s="25"/>
      <c r="L82" s="25"/>
      <c r="M82" s="25"/>
    </row>
    <row r="83" spans="1:13" ht="14.4" x14ac:dyDescent="0.3">
      <c r="A83" s="50">
        <v>44022</v>
      </c>
      <c r="B83" s="51" t="s">
        <v>59</v>
      </c>
      <c r="C83" s="52">
        <v>123.57</v>
      </c>
      <c r="D83" s="52"/>
      <c r="E83" s="49">
        <f t="shared" si="5"/>
        <v>4414.3799999999992</v>
      </c>
      <c r="F83" s="25"/>
      <c r="G83" s="46"/>
      <c r="H83" s="25"/>
      <c r="I83" s="25"/>
      <c r="J83" s="25"/>
      <c r="K83" s="25"/>
      <c r="L83" s="25"/>
      <c r="M83" s="25"/>
    </row>
    <row r="84" spans="1:13" ht="14.4" x14ac:dyDescent="0.3">
      <c r="A84" s="50">
        <v>44023</v>
      </c>
      <c r="B84" s="51" t="s">
        <v>55</v>
      </c>
      <c r="C84" s="52">
        <v>339</v>
      </c>
      <c r="D84" s="52"/>
      <c r="E84" s="49">
        <f t="shared" si="5"/>
        <v>4753.3799999999992</v>
      </c>
      <c r="F84" s="25"/>
      <c r="G84" s="46"/>
      <c r="H84" s="25"/>
      <c r="I84" s="25"/>
      <c r="J84" s="25"/>
      <c r="K84" s="25"/>
      <c r="L84" s="25"/>
      <c r="M84" s="25"/>
    </row>
    <row r="85" spans="1:13" ht="14.4" x14ac:dyDescent="0.3">
      <c r="A85" s="50">
        <v>44027</v>
      </c>
      <c r="B85" s="51" t="s">
        <v>55</v>
      </c>
      <c r="C85" s="52">
        <v>302</v>
      </c>
      <c r="D85" s="52"/>
      <c r="E85" s="49">
        <f t="shared" si="5"/>
        <v>5055.3799999999992</v>
      </c>
      <c r="F85" s="25"/>
      <c r="G85" s="46"/>
      <c r="H85" s="25"/>
      <c r="I85" s="25"/>
      <c r="J85" s="25"/>
      <c r="K85" s="25"/>
      <c r="L85" s="25"/>
      <c r="M85" s="25"/>
    </row>
    <row r="86" spans="1:13" ht="14.4" x14ac:dyDescent="0.3">
      <c r="A86" s="50">
        <v>44029</v>
      </c>
      <c r="B86" s="51" t="s">
        <v>55</v>
      </c>
      <c r="C86" s="52">
        <v>104</v>
      </c>
      <c r="D86" s="52"/>
      <c r="E86" s="49">
        <f t="shared" si="5"/>
        <v>5159.3799999999992</v>
      </c>
      <c r="F86" s="25"/>
      <c r="G86" s="46"/>
      <c r="H86" s="25"/>
      <c r="I86" s="25"/>
      <c r="J86" s="25"/>
      <c r="K86" s="25"/>
      <c r="L86" s="25"/>
      <c r="M86" s="25"/>
    </row>
    <row r="87" spans="1:13" ht="14.4" x14ac:dyDescent="0.3">
      <c r="A87" s="50">
        <v>44030</v>
      </c>
      <c r="B87" s="51" t="s">
        <v>55</v>
      </c>
      <c r="C87" s="53">
        <v>271</v>
      </c>
      <c r="D87" s="52"/>
      <c r="E87" s="49">
        <f t="shared" si="5"/>
        <v>5430.3799999999992</v>
      </c>
      <c r="F87" s="25"/>
      <c r="G87" s="46"/>
      <c r="H87" s="25"/>
      <c r="I87" s="25"/>
      <c r="J87" s="25"/>
      <c r="K87" s="25"/>
      <c r="L87" s="25"/>
      <c r="M87" s="25"/>
    </row>
    <row r="88" spans="1:13" ht="14.4" x14ac:dyDescent="0.3">
      <c r="A88" s="50">
        <v>44033</v>
      </c>
      <c r="B88" s="51" t="s">
        <v>57</v>
      </c>
      <c r="C88" s="52">
        <v>640</v>
      </c>
      <c r="D88" s="52"/>
      <c r="E88" s="49">
        <f t="shared" si="5"/>
        <v>6070.3799999999992</v>
      </c>
      <c r="F88" s="25"/>
      <c r="G88" s="46"/>
      <c r="H88" s="25"/>
      <c r="I88" s="25"/>
      <c r="J88" s="25"/>
      <c r="K88" s="25"/>
      <c r="L88" s="25"/>
      <c r="M88" s="25"/>
    </row>
    <row r="89" spans="1:13" ht="14.4" x14ac:dyDescent="0.3">
      <c r="A89" s="50">
        <v>44036</v>
      </c>
      <c r="B89" s="51" t="s">
        <v>55</v>
      </c>
      <c r="C89" s="54">
        <v>374</v>
      </c>
      <c r="D89" s="52"/>
      <c r="E89" s="49">
        <f t="shared" si="5"/>
        <v>6444.3799999999992</v>
      </c>
      <c r="F89" s="25"/>
      <c r="G89" s="46"/>
      <c r="H89" s="25"/>
      <c r="I89" s="25"/>
      <c r="J89" s="25"/>
      <c r="K89" s="25"/>
      <c r="L89" s="25"/>
      <c r="M89" s="25"/>
    </row>
    <row r="90" spans="1:13" ht="14.4" x14ac:dyDescent="0.3">
      <c r="A90" s="50">
        <v>44037</v>
      </c>
      <c r="B90" s="51" t="s">
        <v>55</v>
      </c>
      <c r="C90" s="53">
        <v>352</v>
      </c>
      <c r="D90" s="52"/>
      <c r="E90" s="49">
        <f t="shared" si="5"/>
        <v>6796.3799999999992</v>
      </c>
      <c r="F90" s="25"/>
      <c r="G90" s="46"/>
      <c r="H90" s="25"/>
      <c r="I90" s="25"/>
      <c r="J90" s="25"/>
      <c r="K90" s="25"/>
      <c r="L90" s="25"/>
      <c r="M90" s="25"/>
    </row>
    <row r="91" spans="1:13" ht="14.4" x14ac:dyDescent="0.3">
      <c r="A91" s="50">
        <v>44041</v>
      </c>
      <c r="B91" s="51" t="s">
        <v>55</v>
      </c>
      <c r="C91" s="52">
        <v>172</v>
      </c>
      <c r="D91" s="52"/>
      <c r="E91" s="49">
        <f t="shared" si="5"/>
        <v>6968.3799999999992</v>
      </c>
      <c r="F91" s="25"/>
      <c r="G91" s="46"/>
      <c r="H91" s="25"/>
      <c r="I91" s="25"/>
      <c r="J91" s="25"/>
      <c r="K91" s="25"/>
      <c r="L91" s="25"/>
      <c r="M91" s="25"/>
    </row>
    <row r="92" spans="1:13" ht="14.4" x14ac:dyDescent="0.3">
      <c r="A92" s="50">
        <v>44042</v>
      </c>
      <c r="B92" s="51" t="s">
        <v>60</v>
      </c>
      <c r="C92" s="52">
        <v>480</v>
      </c>
      <c r="D92" s="52"/>
      <c r="E92" s="49">
        <f t="shared" si="5"/>
        <v>7448.3799999999992</v>
      </c>
      <c r="F92" s="25"/>
      <c r="G92" s="46"/>
      <c r="H92" s="25"/>
      <c r="I92" s="25"/>
      <c r="J92" s="25"/>
      <c r="K92" s="25"/>
      <c r="L92" s="25"/>
      <c r="M92" s="25"/>
    </row>
    <row r="93" spans="1:13" ht="14.4" x14ac:dyDescent="0.3">
      <c r="A93" s="55">
        <v>30</v>
      </c>
      <c r="B93" s="55" t="s">
        <v>3</v>
      </c>
      <c r="C93" s="56"/>
      <c r="D93" s="56">
        <v>787.44</v>
      </c>
      <c r="E93" s="57">
        <f>E92-D93</f>
        <v>6660.9399999999987</v>
      </c>
      <c r="F93" s="25"/>
      <c r="G93" s="46"/>
      <c r="H93" s="25"/>
      <c r="I93" s="25"/>
      <c r="J93" s="25"/>
      <c r="K93" s="25"/>
      <c r="L93" s="25"/>
      <c r="M93" s="25"/>
    </row>
    <row r="94" spans="1:13" ht="14.4" x14ac:dyDescent="0.3">
      <c r="A94" s="58">
        <v>30</v>
      </c>
      <c r="B94" s="59" t="s">
        <v>12</v>
      </c>
      <c r="C94" s="60"/>
      <c r="D94" s="60">
        <v>756</v>
      </c>
      <c r="E94" s="61">
        <f t="shared" ref="E94:E98" si="6">E93-D94</f>
        <v>5904.9399999999987</v>
      </c>
      <c r="F94" s="25"/>
      <c r="G94" s="46"/>
      <c r="H94" s="25"/>
      <c r="I94" s="25"/>
      <c r="J94" s="25"/>
      <c r="K94" s="25"/>
      <c r="L94" s="25"/>
      <c r="M94" s="25"/>
    </row>
    <row r="95" spans="1:13" ht="14.4" x14ac:dyDescent="0.3">
      <c r="A95" s="55">
        <v>30</v>
      </c>
      <c r="B95" s="55" t="s">
        <v>15</v>
      </c>
      <c r="C95" s="56"/>
      <c r="D95" s="56">
        <v>50.9</v>
      </c>
      <c r="E95" s="57">
        <f t="shared" si="6"/>
        <v>5854.0399999999991</v>
      </c>
      <c r="F95" s="25"/>
      <c r="G95" s="46"/>
      <c r="H95" s="25"/>
      <c r="I95" s="25"/>
      <c r="J95" s="25"/>
      <c r="K95" s="25"/>
      <c r="L95" s="25"/>
      <c r="M95" s="25"/>
    </row>
    <row r="96" spans="1:13" ht="14.4" x14ac:dyDescent="0.3">
      <c r="A96" s="58">
        <v>30</v>
      </c>
      <c r="B96" s="59" t="s">
        <v>61</v>
      </c>
      <c r="C96" s="60"/>
      <c r="D96" s="60">
        <v>4543.8899999999994</v>
      </c>
      <c r="E96" s="61">
        <f t="shared" si="6"/>
        <v>1310.1499999999996</v>
      </c>
      <c r="F96" s="25"/>
      <c r="G96" s="46"/>
      <c r="H96" s="25"/>
      <c r="I96" s="25"/>
      <c r="J96" s="25"/>
      <c r="K96" s="25"/>
      <c r="L96" s="25"/>
      <c r="M96" s="25"/>
    </row>
    <row r="97" spans="1:13" ht="14.4" x14ac:dyDescent="0.3">
      <c r="A97" s="55">
        <v>30</v>
      </c>
      <c r="B97" s="55" t="s">
        <v>39</v>
      </c>
      <c r="C97" s="56"/>
      <c r="D97" s="56">
        <v>1005.9</v>
      </c>
      <c r="E97" s="57">
        <f t="shared" si="6"/>
        <v>304.24999999999966</v>
      </c>
      <c r="F97" s="25"/>
      <c r="G97" s="46"/>
      <c r="H97" s="25"/>
      <c r="I97" s="25"/>
      <c r="J97" s="25"/>
      <c r="K97" s="25"/>
      <c r="L97" s="25"/>
      <c r="M97" s="25"/>
    </row>
    <row r="98" spans="1:13" ht="14.4" x14ac:dyDescent="0.3">
      <c r="A98" s="58">
        <v>30</v>
      </c>
      <c r="B98" s="59" t="s">
        <v>43</v>
      </c>
      <c r="C98" s="60"/>
      <c r="D98" s="60">
        <v>204.9</v>
      </c>
      <c r="E98" s="61">
        <f t="shared" si="6"/>
        <v>99.349999999999653</v>
      </c>
      <c r="F98" s="25"/>
      <c r="G98" s="46"/>
      <c r="H98" s="25"/>
      <c r="I98" s="25"/>
      <c r="J98" s="25"/>
      <c r="K98" s="25"/>
      <c r="L98" s="25"/>
      <c r="M98" s="25"/>
    </row>
    <row r="99" spans="1:13" ht="14.4" x14ac:dyDescent="0.3">
      <c r="A99" s="62" t="s">
        <v>62</v>
      </c>
      <c r="B99" s="63"/>
      <c r="C99" s="64">
        <f>SUM(C73:C98)</f>
        <v>7448.3799999999992</v>
      </c>
      <c r="D99" s="64">
        <f>SUM(D75:D98)</f>
        <v>7349.0299999999988</v>
      </c>
      <c r="E99" s="49">
        <f>C99-D99</f>
        <v>99.350000000000364</v>
      </c>
      <c r="F99" s="25"/>
      <c r="G99" s="46"/>
      <c r="H99" s="25"/>
      <c r="I99" s="25"/>
      <c r="J99" s="25"/>
      <c r="K99" s="25"/>
      <c r="L99" s="25"/>
      <c r="M99" s="25"/>
    </row>
    <row r="100" spans="1:13" x14ac:dyDescent="0.3">
      <c r="A100"/>
      <c r="B100"/>
      <c r="C100"/>
      <c r="D100"/>
      <c r="F100" s="25"/>
      <c r="G100" s="46"/>
      <c r="H100" s="25"/>
      <c r="I100" s="25"/>
      <c r="J100" s="25"/>
      <c r="K100" s="25"/>
      <c r="L100" s="25"/>
      <c r="M100" s="25"/>
    </row>
    <row r="101" spans="1:13" ht="14.4" thickBot="1" x14ac:dyDescent="0.35">
      <c r="A101"/>
      <c r="B101"/>
      <c r="C101"/>
      <c r="D101"/>
      <c r="F101" s="25"/>
      <c r="G101" s="46"/>
      <c r="H101" s="25"/>
      <c r="I101" s="25"/>
      <c r="J101" s="25"/>
      <c r="K101" s="25"/>
      <c r="L101" s="25"/>
      <c r="M101" s="25"/>
    </row>
    <row r="102" spans="1:13" ht="15" thickBot="1" x14ac:dyDescent="0.35">
      <c r="A102" s="65" t="s">
        <v>63</v>
      </c>
      <c r="B102" s="66"/>
      <c r="C102" s="67"/>
      <c r="D102" s="67"/>
      <c r="E102" s="68"/>
      <c r="F102" s="25"/>
      <c r="G102" s="46"/>
      <c r="H102" s="25"/>
      <c r="I102" s="25"/>
      <c r="J102" s="25"/>
      <c r="K102" s="25"/>
      <c r="L102" s="25"/>
      <c r="M102" s="25"/>
    </row>
    <row r="103" spans="1:13" ht="14.4" thickBot="1" x14ac:dyDescent="0.35">
      <c r="A103" s="69" t="s">
        <v>64</v>
      </c>
      <c r="B103" s="70" t="s">
        <v>65</v>
      </c>
      <c r="C103" s="71" t="s">
        <v>66</v>
      </c>
      <c r="D103" s="71" t="s">
        <v>67</v>
      </c>
      <c r="E103" s="72" t="s">
        <v>68</v>
      </c>
      <c r="F103" s="25"/>
      <c r="G103" s="46"/>
      <c r="H103" s="25"/>
      <c r="I103" s="25"/>
      <c r="J103" s="25"/>
      <c r="K103" s="25"/>
      <c r="L103" s="25"/>
      <c r="M103" s="25"/>
    </row>
    <row r="104" spans="1:13" x14ac:dyDescent="0.3">
      <c r="A104" s="73"/>
      <c r="B104" s="74" t="s">
        <v>69</v>
      </c>
      <c r="C104" s="75"/>
      <c r="D104" s="74"/>
      <c r="E104" s="76">
        <v>10276.370000000001</v>
      </c>
      <c r="F104" s="25"/>
      <c r="G104" s="46"/>
      <c r="H104" s="25"/>
      <c r="I104" s="25"/>
      <c r="J104" s="25"/>
      <c r="K104" s="25"/>
      <c r="L104" s="25"/>
      <c r="M104" s="25"/>
    </row>
    <row r="105" spans="1:13" x14ac:dyDescent="0.3">
      <c r="A105" s="73">
        <v>44013</v>
      </c>
      <c r="B105" s="74" t="s">
        <v>70</v>
      </c>
      <c r="C105" s="75">
        <v>100</v>
      </c>
      <c r="D105" s="74"/>
      <c r="E105" s="76">
        <f t="shared" ref="E105:E141" si="7">E104+C105-D105</f>
        <v>10376.370000000001</v>
      </c>
      <c r="F105" s="25"/>
      <c r="G105" s="46"/>
      <c r="H105" s="25"/>
      <c r="I105" s="25"/>
      <c r="J105" s="25"/>
      <c r="K105" s="25"/>
      <c r="L105" s="25"/>
      <c r="M105" s="25"/>
    </row>
    <row r="106" spans="1:13" x14ac:dyDescent="0.3">
      <c r="A106" s="73">
        <v>44013</v>
      </c>
      <c r="B106" s="74" t="s">
        <v>71</v>
      </c>
      <c r="C106" s="75">
        <v>60</v>
      </c>
      <c r="D106" s="74"/>
      <c r="E106" s="76">
        <f t="shared" si="7"/>
        <v>10436.370000000001</v>
      </c>
      <c r="F106" s="25"/>
      <c r="G106" s="46"/>
      <c r="H106" s="25"/>
      <c r="I106" s="25"/>
      <c r="J106" s="25"/>
      <c r="K106" s="25"/>
      <c r="L106" s="25"/>
      <c r="M106" s="25"/>
    </row>
    <row r="107" spans="1:13" x14ac:dyDescent="0.3">
      <c r="A107" s="73">
        <v>44014</v>
      </c>
      <c r="B107" s="74" t="s">
        <v>72</v>
      </c>
      <c r="C107" s="75">
        <v>2280</v>
      </c>
      <c r="D107" s="74"/>
      <c r="E107" s="76">
        <f t="shared" si="7"/>
        <v>12716.37</v>
      </c>
      <c r="F107" s="25"/>
      <c r="G107" s="46"/>
      <c r="H107" s="25"/>
      <c r="I107" s="25"/>
      <c r="J107" s="25"/>
      <c r="K107" s="25"/>
      <c r="L107" s="25"/>
      <c r="M107" s="25"/>
    </row>
    <row r="108" spans="1:13" x14ac:dyDescent="0.3">
      <c r="A108" s="73">
        <v>44014</v>
      </c>
      <c r="B108" s="74" t="s">
        <v>73</v>
      </c>
      <c r="C108" s="75">
        <v>8780</v>
      </c>
      <c r="D108" s="74"/>
      <c r="E108" s="76">
        <f t="shared" si="7"/>
        <v>21496.370000000003</v>
      </c>
      <c r="F108" s="25"/>
      <c r="G108" s="46"/>
      <c r="H108" s="25"/>
      <c r="I108" s="25"/>
      <c r="J108" s="25"/>
      <c r="K108" s="25"/>
      <c r="L108" s="25"/>
      <c r="M108" s="25"/>
    </row>
    <row r="109" spans="1:13" x14ac:dyDescent="0.3">
      <c r="A109" s="73">
        <v>44014</v>
      </c>
      <c r="B109" s="74" t="s">
        <v>74</v>
      </c>
      <c r="C109" s="75">
        <v>580</v>
      </c>
      <c r="D109" s="74"/>
      <c r="E109" s="76">
        <f t="shared" si="7"/>
        <v>22076.370000000003</v>
      </c>
      <c r="F109" s="25"/>
      <c r="G109" s="46"/>
      <c r="H109" s="25"/>
      <c r="I109" s="25"/>
      <c r="J109" s="25"/>
      <c r="K109" s="25"/>
      <c r="L109" s="25"/>
      <c r="M109" s="25"/>
    </row>
    <row r="110" spans="1:13" x14ac:dyDescent="0.3">
      <c r="A110" s="73">
        <v>44014</v>
      </c>
      <c r="B110" s="74" t="s">
        <v>75</v>
      </c>
      <c r="C110" s="75"/>
      <c r="D110" s="74">
        <v>1619.91</v>
      </c>
      <c r="E110" s="76">
        <f t="shared" si="7"/>
        <v>20456.460000000003</v>
      </c>
      <c r="F110" s="25"/>
      <c r="G110" s="46"/>
      <c r="H110" s="25"/>
      <c r="I110" s="25"/>
      <c r="J110" s="25"/>
      <c r="K110" s="25"/>
      <c r="L110" s="25"/>
      <c r="M110" s="25"/>
    </row>
    <row r="111" spans="1:13" x14ac:dyDescent="0.3">
      <c r="A111" s="73">
        <v>44014</v>
      </c>
      <c r="B111" s="74" t="s">
        <v>76</v>
      </c>
      <c r="C111" s="75"/>
      <c r="D111" s="74">
        <v>14500</v>
      </c>
      <c r="E111" s="76">
        <f t="shared" si="7"/>
        <v>5956.4600000000028</v>
      </c>
      <c r="F111" s="25"/>
      <c r="G111" s="46"/>
      <c r="H111" s="25"/>
      <c r="I111" s="25"/>
      <c r="J111" s="25"/>
      <c r="K111" s="25"/>
      <c r="L111" s="25"/>
      <c r="M111" s="25"/>
    </row>
    <row r="112" spans="1:13" x14ac:dyDescent="0.3">
      <c r="A112" s="73">
        <v>44014</v>
      </c>
      <c r="B112" s="74" t="s">
        <v>77</v>
      </c>
      <c r="C112" s="75"/>
      <c r="D112" s="74">
        <v>1373.37</v>
      </c>
      <c r="E112" s="76">
        <f t="shared" si="7"/>
        <v>4583.0900000000029</v>
      </c>
      <c r="F112" s="25"/>
      <c r="G112" s="46"/>
      <c r="H112" s="25"/>
      <c r="I112" s="25"/>
      <c r="J112" s="25"/>
      <c r="K112" s="25"/>
      <c r="L112" s="25"/>
      <c r="M112" s="25"/>
    </row>
    <row r="113" spans="1:13" x14ac:dyDescent="0.3">
      <c r="A113" s="73">
        <v>44014</v>
      </c>
      <c r="B113" s="74" t="s">
        <v>78</v>
      </c>
      <c r="C113" s="75"/>
      <c r="D113" s="74">
        <v>10.45</v>
      </c>
      <c r="E113" s="76">
        <f t="shared" si="7"/>
        <v>4572.6400000000031</v>
      </c>
      <c r="F113" s="25"/>
      <c r="G113" s="46"/>
      <c r="H113" s="25"/>
      <c r="I113" s="25"/>
      <c r="J113" s="25"/>
      <c r="K113" s="25"/>
      <c r="L113" s="25"/>
      <c r="M113" s="25"/>
    </row>
    <row r="114" spans="1:13" x14ac:dyDescent="0.3">
      <c r="A114" s="73">
        <v>44014</v>
      </c>
      <c r="B114" s="74" t="s">
        <v>78</v>
      </c>
      <c r="C114" s="75"/>
      <c r="D114" s="74">
        <v>10.45</v>
      </c>
      <c r="E114" s="76">
        <f t="shared" si="7"/>
        <v>4562.1900000000032</v>
      </c>
      <c r="F114" s="25"/>
      <c r="G114" s="46"/>
      <c r="H114" s="25"/>
      <c r="I114" s="25"/>
      <c r="J114" s="25"/>
      <c r="K114" s="25"/>
      <c r="L114" s="25"/>
      <c r="M114" s="25"/>
    </row>
    <row r="115" spans="1:13" x14ac:dyDescent="0.3">
      <c r="A115" s="73">
        <v>44015</v>
      </c>
      <c r="B115" s="74" t="s">
        <v>79</v>
      </c>
      <c r="C115" s="75">
        <v>1500</v>
      </c>
      <c r="D115" s="74"/>
      <c r="E115" s="76">
        <f t="shared" si="7"/>
        <v>6062.1900000000032</v>
      </c>
      <c r="F115" s="25"/>
      <c r="G115" s="46"/>
      <c r="H115" s="25"/>
      <c r="I115" s="25"/>
      <c r="J115" s="25"/>
      <c r="K115" s="25"/>
      <c r="L115" s="25"/>
      <c r="M115" s="25"/>
    </row>
    <row r="116" spans="1:13" x14ac:dyDescent="0.3">
      <c r="A116" s="73">
        <v>44015</v>
      </c>
      <c r="B116" s="74" t="s">
        <v>80</v>
      </c>
      <c r="C116" s="75">
        <v>1400</v>
      </c>
      <c r="D116" s="74"/>
      <c r="E116" s="76">
        <f t="shared" si="7"/>
        <v>7462.1900000000032</v>
      </c>
      <c r="F116" s="25"/>
      <c r="G116" s="46"/>
      <c r="H116" s="25"/>
      <c r="I116" s="25"/>
      <c r="J116" s="25"/>
      <c r="K116" s="25"/>
      <c r="L116" s="25"/>
      <c r="M116" s="25"/>
    </row>
    <row r="117" spans="1:13" x14ac:dyDescent="0.3">
      <c r="A117" s="73">
        <v>44015</v>
      </c>
      <c r="B117" s="74" t="s">
        <v>81</v>
      </c>
      <c r="C117" s="75"/>
      <c r="D117" s="74">
        <v>956.06</v>
      </c>
      <c r="E117" s="76">
        <f t="shared" si="7"/>
        <v>6506.1300000000028</v>
      </c>
      <c r="F117" s="25"/>
      <c r="G117" s="46"/>
      <c r="H117" s="25"/>
      <c r="I117" s="25"/>
      <c r="J117" s="25"/>
      <c r="K117" s="25"/>
      <c r="L117" s="25"/>
      <c r="M117" s="25"/>
    </row>
    <row r="118" spans="1:13" x14ac:dyDescent="0.3">
      <c r="A118" s="73">
        <v>44015</v>
      </c>
      <c r="B118" s="74" t="s">
        <v>82</v>
      </c>
      <c r="C118" s="75"/>
      <c r="D118" s="74">
        <v>1361.02</v>
      </c>
      <c r="E118" s="76">
        <f t="shared" si="7"/>
        <v>5145.1100000000024</v>
      </c>
      <c r="F118" s="25"/>
      <c r="G118" s="46"/>
      <c r="H118" s="25"/>
      <c r="I118" s="25"/>
      <c r="J118" s="25"/>
      <c r="K118" s="25"/>
      <c r="L118" s="25"/>
      <c r="M118" s="25"/>
    </row>
    <row r="119" spans="1:13" x14ac:dyDescent="0.3">
      <c r="A119" s="73">
        <v>44015</v>
      </c>
      <c r="B119" s="74" t="s">
        <v>83</v>
      </c>
      <c r="C119" s="75"/>
      <c r="D119" s="74">
        <v>2077.09</v>
      </c>
      <c r="E119" s="76">
        <f t="shared" si="7"/>
        <v>3068.0200000000023</v>
      </c>
      <c r="F119" s="25"/>
      <c r="G119" s="46"/>
      <c r="H119" s="25"/>
      <c r="I119" s="25"/>
      <c r="J119" s="25"/>
      <c r="K119" s="25"/>
      <c r="L119" s="25"/>
      <c r="M119" s="25"/>
    </row>
    <row r="120" spans="1:13" x14ac:dyDescent="0.3">
      <c r="A120" s="73">
        <v>44018</v>
      </c>
      <c r="B120" s="74" t="s">
        <v>84</v>
      </c>
      <c r="C120" s="75"/>
      <c r="D120" s="74">
        <v>1279.52</v>
      </c>
      <c r="E120" s="76">
        <f t="shared" si="7"/>
        <v>1788.5000000000023</v>
      </c>
      <c r="F120" s="25"/>
      <c r="G120" s="46"/>
      <c r="H120" s="25"/>
      <c r="I120" s="25"/>
      <c r="J120" s="25"/>
      <c r="K120" s="25"/>
      <c r="L120" s="25"/>
      <c r="M120" s="25"/>
    </row>
    <row r="121" spans="1:13" x14ac:dyDescent="0.3">
      <c r="A121" s="73">
        <v>44018</v>
      </c>
      <c r="B121" s="74" t="s">
        <v>85</v>
      </c>
      <c r="C121" s="75"/>
      <c r="D121" s="74">
        <v>52</v>
      </c>
      <c r="E121" s="76">
        <f t="shared" si="7"/>
        <v>1736.5000000000023</v>
      </c>
      <c r="F121" s="25"/>
      <c r="G121" s="46"/>
      <c r="H121" s="25"/>
      <c r="I121" s="25"/>
      <c r="J121" s="25"/>
      <c r="K121" s="25"/>
      <c r="L121" s="25"/>
      <c r="M121" s="25"/>
    </row>
    <row r="122" spans="1:13" x14ac:dyDescent="0.3">
      <c r="A122" s="73">
        <v>44021</v>
      </c>
      <c r="B122" s="74" t="s">
        <v>86</v>
      </c>
      <c r="C122" s="75">
        <v>100</v>
      </c>
      <c r="D122" s="74"/>
      <c r="E122" s="76">
        <f t="shared" si="7"/>
        <v>1836.5000000000023</v>
      </c>
      <c r="F122" s="25"/>
      <c r="G122" s="46"/>
      <c r="H122" s="25"/>
      <c r="I122" s="25"/>
      <c r="J122" s="25"/>
      <c r="K122" s="25"/>
      <c r="L122" s="25"/>
      <c r="M122" s="25"/>
    </row>
    <row r="123" spans="1:13" x14ac:dyDescent="0.3">
      <c r="A123" s="73">
        <v>44022</v>
      </c>
      <c r="B123" s="74" t="s">
        <v>87</v>
      </c>
      <c r="C123" s="75">
        <v>850</v>
      </c>
      <c r="D123" s="74"/>
      <c r="E123" s="76">
        <f t="shared" si="7"/>
        <v>2686.5000000000023</v>
      </c>
      <c r="F123" s="25"/>
      <c r="G123" s="46"/>
      <c r="H123" s="25"/>
      <c r="I123" s="25"/>
      <c r="J123" s="25"/>
      <c r="K123" s="25"/>
      <c r="L123" s="25"/>
      <c r="M123" s="25"/>
    </row>
    <row r="124" spans="1:13" x14ac:dyDescent="0.3">
      <c r="A124" s="73">
        <v>44022</v>
      </c>
      <c r="B124" s="74" t="s">
        <v>88</v>
      </c>
      <c r="C124" s="75">
        <v>1300</v>
      </c>
      <c r="D124" s="74"/>
      <c r="E124" s="76">
        <f t="shared" si="7"/>
        <v>3986.5000000000023</v>
      </c>
      <c r="F124" s="25"/>
      <c r="G124" s="46"/>
      <c r="H124" s="25"/>
      <c r="I124" s="25"/>
      <c r="J124" s="25"/>
      <c r="K124" s="25"/>
      <c r="L124" s="25"/>
      <c r="M124" s="25"/>
    </row>
    <row r="125" spans="1:13" x14ac:dyDescent="0.3">
      <c r="A125" s="73">
        <v>44022</v>
      </c>
      <c r="B125" s="74" t="s">
        <v>89</v>
      </c>
      <c r="C125" s="75">
        <v>290</v>
      </c>
      <c r="D125" s="74"/>
      <c r="E125" s="76">
        <f t="shared" si="7"/>
        <v>4276.5000000000018</v>
      </c>
      <c r="F125" s="25"/>
      <c r="G125" s="46"/>
      <c r="H125" s="25"/>
      <c r="I125" s="25"/>
      <c r="J125" s="25"/>
      <c r="K125" s="25"/>
      <c r="L125" s="25"/>
      <c r="M125" s="25"/>
    </row>
    <row r="126" spans="1:13" x14ac:dyDescent="0.3">
      <c r="A126" s="73">
        <v>44022</v>
      </c>
      <c r="B126" s="74" t="s">
        <v>90</v>
      </c>
      <c r="C126" s="75">
        <v>1000</v>
      </c>
      <c r="D126" s="74"/>
      <c r="E126" s="76">
        <f t="shared" si="7"/>
        <v>5276.5000000000018</v>
      </c>
      <c r="F126" s="25"/>
      <c r="G126" s="46"/>
      <c r="H126" s="25"/>
      <c r="I126" s="25"/>
      <c r="J126" s="25"/>
      <c r="K126" s="25"/>
      <c r="L126" s="25"/>
      <c r="M126" s="25"/>
    </row>
    <row r="127" spans="1:13" x14ac:dyDescent="0.3">
      <c r="A127" s="73">
        <v>44022</v>
      </c>
      <c r="B127" s="74" t="s">
        <v>76</v>
      </c>
      <c r="C127" s="75"/>
      <c r="D127" s="74">
        <v>4200</v>
      </c>
      <c r="E127" s="76">
        <f t="shared" si="7"/>
        <v>1076.5000000000018</v>
      </c>
      <c r="F127" s="25"/>
      <c r="G127" s="46"/>
      <c r="H127" s="25"/>
      <c r="I127" s="25"/>
      <c r="J127" s="25"/>
      <c r="K127" s="25"/>
      <c r="L127" s="25"/>
      <c r="M127" s="25"/>
    </row>
    <row r="128" spans="1:13" x14ac:dyDescent="0.3">
      <c r="A128" s="73">
        <v>44022</v>
      </c>
      <c r="B128" s="74" t="s">
        <v>91</v>
      </c>
      <c r="C128" s="75"/>
      <c r="D128" s="74">
        <v>10.45</v>
      </c>
      <c r="E128" s="76">
        <f t="shared" si="7"/>
        <v>1066.0500000000018</v>
      </c>
      <c r="F128" s="25"/>
      <c r="G128" s="46"/>
      <c r="H128" s="25"/>
      <c r="I128" s="25"/>
      <c r="J128" s="25"/>
      <c r="K128" s="25"/>
      <c r="L128" s="25"/>
      <c r="M128" s="25"/>
    </row>
    <row r="129" spans="1:13" x14ac:dyDescent="0.3">
      <c r="A129" s="73">
        <v>44025</v>
      </c>
      <c r="B129" s="74" t="s">
        <v>92</v>
      </c>
      <c r="C129" s="75">
        <v>1000</v>
      </c>
      <c r="D129" s="74"/>
      <c r="E129" s="76">
        <f t="shared" si="7"/>
        <v>2066.050000000002</v>
      </c>
      <c r="F129" s="25"/>
      <c r="G129" s="46"/>
      <c r="H129" s="25"/>
      <c r="I129" s="25"/>
      <c r="J129" s="25"/>
      <c r="K129" s="25"/>
      <c r="L129" s="25"/>
      <c r="M129" s="25"/>
    </row>
    <row r="130" spans="1:13" x14ac:dyDescent="0.3">
      <c r="A130" s="73">
        <v>44025</v>
      </c>
      <c r="B130" s="74" t="s">
        <v>93</v>
      </c>
      <c r="C130" s="75">
        <v>8000</v>
      </c>
      <c r="D130" s="74"/>
      <c r="E130" s="76">
        <f t="shared" si="7"/>
        <v>10066.050000000003</v>
      </c>
      <c r="F130" s="25"/>
      <c r="G130" s="46"/>
      <c r="H130" s="25"/>
      <c r="I130" s="25"/>
      <c r="J130" s="25"/>
      <c r="K130" s="25"/>
      <c r="L130" s="25"/>
      <c r="M130" s="25"/>
    </row>
    <row r="131" spans="1:13" x14ac:dyDescent="0.3">
      <c r="A131" s="73">
        <v>44025</v>
      </c>
      <c r="B131" s="74" t="s">
        <v>94</v>
      </c>
      <c r="C131" s="75"/>
      <c r="D131" s="74">
        <v>3000</v>
      </c>
      <c r="E131" s="76">
        <f t="shared" si="7"/>
        <v>7066.0500000000029</v>
      </c>
      <c r="F131" s="25"/>
      <c r="G131" s="46"/>
      <c r="H131" s="25"/>
      <c r="I131" s="25"/>
      <c r="J131" s="25"/>
      <c r="K131" s="25"/>
      <c r="L131" s="25"/>
      <c r="M131" s="25"/>
    </row>
    <row r="132" spans="1:13" x14ac:dyDescent="0.3">
      <c r="A132" s="73">
        <v>44026</v>
      </c>
      <c r="B132" s="74" t="s">
        <v>95</v>
      </c>
      <c r="C132" s="75"/>
      <c r="D132" s="74">
        <v>1225.99</v>
      </c>
      <c r="E132" s="76">
        <f t="shared" si="7"/>
        <v>5840.0600000000031</v>
      </c>
      <c r="F132" s="25"/>
      <c r="G132" s="46"/>
      <c r="H132" s="25"/>
      <c r="I132" s="25"/>
      <c r="J132" s="25"/>
      <c r="K132" s="25"/>
      <c r="L132" s="25"/>
      <c r="M132" s="25"/>
    </row>
    <row r="133" spans="1:13" x14ac:dyDescent="0.3">
      <c r="A133" s="73">
        <v>44028</v>
      </c>
      <c r="B133" s="74" t="s">
        <v>96</v>
      </c>
      <c r="C133" s="75"/>
      <c r="D133" s="74">
        <v>22.49</v>
      </c>
      <c r="E133" s="76">
        <f t="shared" si="7"/>
        <v>5817.5700000000033</v>
      </c>
      <c r="F133" s="25"/>
      <c r="G133" s="46"/>
      <c r="H133" s="25"/>
      <c r="I133" s="25"/>
      <c r="J133" s="25"/>
      <c r="K133" s="25"/>
      <c r="L133" s="25"/>
      <c r="M133" s="25"/>
    </row>
    <row r="134" spans="1:13" x14ac:dyDescent="0.3">
      <c r="A134" s="73">
        <v>44028</v>
      </c>
      <c r="B134" s="74" t="s">
        <v>96</v>
      </c>
      <c r="C134" s="75"/>
      <c r="D134" s="74">
        <v>157.78</v>
      </c>
      <c r="E134" s="76">
        <f t="shared" si="7"/>
        <v>5659.7900000000036</v>
      </c>
      <c r="F134" s="25"/>
      <c r="G134" s="46"/>
      <c r="H134" s="25"/>
      <c r="I134" s="25"/>
      <c r="J134" s="25"/>
      <c r="K134" s="25"/>
      <c r="L134" s="25"/>
      <c r="M134" s="25"/>
    </row>
    <row r="135" spans="1:13" x14ac:dyDescent="0.3">
      <c r="A135" s="73">
        <v>44028</v>
      </c>
      <c r="B135" s="74" t="s">
        <v>97</v>
      </c>
      <c r="C135" s="75"/>
      <c r="D135" s="74">
        <v>813.71</v>
      </c>
      <c r="E135" s="76">
        <f t="shared" si="7"/>
        <v>4846.0800000000036</v>
      </c>
      <c r="F135" s="25"/>
      <c r="G135" s="46"/>
      <c r="H135" s="25"/>
      <c r="I135" s="25"/>
      <c r="J135" s="25"/>
      <c r="K135" s="25"/>
      <c r="L135" s="25"/>
      <c r="M135" s="25"/>
    </row>
    <row r="136" spans="1:13" x14ac:dyDescent="0.3">
      <c r="A136" s="73">
        <v>44032</v>
      </c>
      <c r="B136" s="74" t="s">
        <v>98</v>
      </c>
      <c r="C136" s="75">
        <v>50.26</v>
      </c>
      <c r="D136" s="74"/>
      <c r="E136" s="76">
        <f t="shared" si="7"/>
        <v>4896.3400000000038</v>
      </c>
      <c r="F136" s="25"/>
      <c r="G136" s="46"/>
      <c r="H136" s="25"/>
      <c r="I136" s="25"/>
      <c r="J136" s="25"/>
      <c r="K136" s="25"/>
      <c r="L136" s="25"/>
      <c r="M136" s="25"/>
    </row>
    <row r="137" spans="1:13" x14ac:dyDescent="0.3">
      <c r="A137" s="73">
        <v>44032</v>
      </c>
      <c r="B137" s="74" t="s">
        <v>99</v>
      </c>
      <c r="C137" s="75">
        <v>70</v>
      </c>
      <c r="D137" s="74"/>
      <c r="E137" s="76">
        <f t="shared" si="7"/>
        <v>4966.3400000000038</v>
      </c>
      <c r="F137" s="25"/>
      <c r="G137" s="46"/>
      <c r="H137" s="25"/>
      <c r="I137" s="25"/>
      <c r="J137" s="25"/>
      <c r="K137" s="25"/>
      <c r="L137" s="25"/>
      <c r="M137" s="25"/>
    </row>
    <row r="138" spans="1:13" x14ac:dyDescent="0.3">
      <c r="A138" s="73">
        <v>44034</v>
      </c>
      <c r="B138" s="74" t="s">
        <v>70</v>
      </c>
      <c r="C138" s="75">
        <v>200</v>
      </c>
      <c r="D138" s="74"/>
      <c r="E138" s="76">
        <f t="shared" si="7"/>
        <v>5166.3400000000038</v>
      </c>
      <c r="F138" s="25"/>
      <c r="G138" s="46"/>
      <c r="H138" s="25"/>
      <c r="I138" s="25"/>
      <c r="J138" s="25"/>
      <c r="K138" s="25"/>
      <c r="L138" s="25"/>
      <c r="M138" s="25"/>
    </row>
    <row r="139" spans="1:13" x14ac:dyDescent="0.3">
      <c r="A139" s="73">
        <v>44041</v>
      </c>
      <c r="B139" s="74" t="s">
        <v>100</v>
      </c>
      <c r="C139" s="75">
        <v>30</v>
      </c>
      <c r="D139" s="74"/>
      <c r="E139" s="76">
        <f t="shared" si="7"/>
        <v>5196.3400000000038</v>
      </c>
      <c r="F139" s="25"/>
      <c r="G139" s="46"/>
      <c r="H139" s="25"/>
      <c r="I139" s="25"/>
      <c r="J139" s="25"/>
      <c r="K139" s="25"/>
      <c r="L139" s="25"/>
      <c r="M139" s="25"/>
    </row>
    <row r="140" spans="1:13" x14ac:dyDescent="0.3">
      <c r="A140" s="73">
        <v>44042</v>
      </c>
      <c r="B140" s="74" t="s">
        <v>101</v>
      </c>
      <c r="C140" s="75"/>
      <c r="D140" s="74">
        <v>480</v>
      </c>
      <c r="E140" s="76">
        <f t="shared" si="7"/>
        <v>4716.3400000000038</v>
      </c>
      <c r="F140" s="25"/>
      <c r="G140" s="46"/>
      <c r="H140" s="25"/>
      <c r="I140" s="25"/>
      <c r="J140" s="25"/>
      <c r="K140" s="25"/>
      <c r="L140" s="25"/>
      <c r="M140" s="25"/>
    </row>
    <row r="141" spans="1:13" x14ac:dyDescent="0.3">
      <c r="A141" s="73">
        <v>44043</v>
      </c>
      <c r="B141" s="74" t="s">
        <v>102</v>
      </c>
      <c r="C141" s="75">
        <v>3219.6</v>
      </c>
      <c r="D141" s="74"/>
      <c r="E141" s="76">
        <f t="shared" si="7"/>
        <v>7935.9400000000041</v>
      </c>
      <c r="F141" s="25"/>
      <c r="G141" s="46"/>
      <c r="H141" s="25"/>
      <c r="I141" s="25"/>
      <c r="J141" s="25"/>
      <c r="K141" s="25"/>
      <c r="L141" s="25"/>
      <c r="M141" s="25"/>
    </row>
    <row r="142" spans="1:13" ht="40.5" customHeight="1" x14ac:dyDescent="0.3">
      <c r="A142" s="77" t="s">
        <v>103</v>
      </c>
      <c r="B142" s="78"/>
      <c r="C142" s="79">
        <f>SUM(C105:C141)</f>
        <v>30809.859999999997</v>
      </c>
      <c r="D142" s="79">
        <f>SUM(D105:D141)</f>
        <v>33150.290000000008</v>
      </c>
      <c r="E142" s="79">
        <f>E104+C142-D142</f>
        <v>7935.9399999999878</v>
      </c>
      <c r="F142" s="25"/>
      <c r="G142" s="46"/>
      <c r="H142" s="25"/>
      <c r="I142" s="25"/>
      <c r="J142" s="25"/>
      <c r="K142" s="25"/>
      <c r="L142" s="25"/>
      <c r="M142" s="25"/>
    </row>
    <row r="143" spans="1:13" ht="15" thickBot="1" x14ac:dyDescent="0.35">
      <c r="A143" s="80" t="s">
        <v>104</v>
      </c>
      <c r="B143" s="81" t="s">
        <v>105</v>
      </c>
      <c r="C143" s="82">
        <f>C107+C108+C124+C125</f>
        <v>12650</v>
      </c>
      <c r="D143" s="82">
        <f>D111+D127+D131</f>
        <v>21700</v>
      </c>
      <c r="E143" s="83"/>
      <c r="F143" s="25"/>
      <c r="G143" s="46"/>
      <c r="H143" s="25"/>
      <c r="I143" s="25"/>
      <c r="J143" s="25"/>
      <c r="K143" s="25"/>
      <c r="L143" s="25"/>
      <c r="M143" s="25"/>
    </row>
    <row r="144" spans="1:13" ht="15" thickBot="1" x14ac:dyDescent="0.35">
      <c r="B144" s="66"/>
      <c r="C144" s="67"/>
      <c r="D144" s="67"/>
      <c r="E144" s="68"/>
      <c r="F144" s="25"/>
      <c r="G144" s="46"/>
      <c r="H144" s="25"/>
      <c r="I144" s="25"/>
      <c r="J144" s="25"/>
      <c r="K144" s="25"/>
      <c r="L144" s="25"/>
      <c r="M144" s="25"/>
    </row>
    <row r="145" spans="1:13" ht="15" thickBot="1" x14ac:dyDescent="0.35">
      <c r="A145" s="65" t="s">
        <v>106</v>
      </c>
      <c r="B145" s="84"/>
      <c r="C145" s="85"/>
      <c r="D145" s="85"/>
      <c r="E145" s="86"/>
      <c r="F145" s="25"/>
      <c r="G145" s="46"/>
      <c r="H145" s="25"/>
      <c r="I145" s="25"/>
      <c r="J145" s="25"/>
      <c r="K145" s="25"/>
      <c r="L145" s="25"/>
      <c r="M145" s="25"/>
    </row>
    <row r="146" spans="1:13" ht="19.5" customHeight="1" thickBot="1" x14ac:dyDescent="0.35">
      <c r="A146" s="87" t="s">
        <v>64</v>
      </c>
      <c r="B146" s="88" t="s">
        <v>65</v>
      </c>
      <c r="C146" s="89" t="s">
        <v>66</v>
      </c>
      <c r="D146" s="89" t="s">
        <v>67</v>
      </c>
      <c r="E146" s="90" t="s">
        <v>68</v>
      </c>
    </row>
    <row r="147" spans="1:13" ht="19.5" customHeight="1" x14ac:dyDescent="0.3">
      <c r="A147" s="73">
        <v>43977</v>
      </c>
      <c r="B147" s="74" t="s">
        <v>107</v>
      </c>
      <c r="C147" s="75"/>
      <c r="D147" s="74"/>
      <c r="E147" s="76">
        <v>2284.7399999999998</v>
      </c>
    </row>
    <row r="148" spans="1:13" x14ac:dyDescent="0.3">
      <c r="A148" s="73">
        <v>44014</v>
      </c>
      <c r="B148" s="74" t="s">
        <v>108</v>
      </c>
      <c r="C148" s="75"/>
      <c r="D148" s="74">
        <v>2280</v>
      </c>
      <c r="E148" s="76">
        <f t="shared" ref="E148:E169" si="8">E147+C148-D148</f>
        <v>4.7399999999997817</v>
      </c>
      <c r="F148" s="25"/>
      <c r="G148" s="46"/>
      <c r="H148" s="25"/>
      <c r="I148" s="25"/>
      <c r="J148" s="25"/>
      <c r="K148" s="25"/>
      <c r="L148" s="25"/>
      <c r="M148" s="25"/>
    </row>
    <row r="149" spans="1:13" x14ac:dyDescent="0.3">
      <c r="A149" s="73">
        <v>44014</v>
      </c>
      <c r="B149" s="74" t="s">
        <v>78</v>
      </c>
      <c r="C149" s="75"/>
      <c r="D149" s="74">
        <v>4.74</v>
      </c>
      <c r="E149" s="76">
        <f t="shared" si="8"/>
        <v>-2.1849189124623081E-13</v>
      </c>
      <c r="F149" s="25"/>
      <c r="G149" s="46"/>
      <c r="H149" s="25"/>
      <c r="I149" s="25"/>
      <c r="J149" s="25"/>
      <c r="K149" s="25"/>
      <c r="L149" s="25"/>
      <c r="M149" s="25"/>
    </row>
    <row r="150" spans="1:13" x14ac:dyDescent="0.3">
      <c r="A150" s="73">
        <v>44015</v>
      </c>
      <c r="B150" s="74" t="s">
        <v>109</v>
      </c>
      <c r="C150" s="75">
        <v>50.83</v>
      </c>
      <c r="D150" s="74"/>
      <c r="E150" s="76">
        <f t="shared" si="8"/>
        <v>50.829999999999778</v>
      </c>
      <c r="F150" s="25"/>
      <c r="G150" s="46"/>
      <c r="H150" s="25"/>
      <c r="I150" s="25"/>
      <c r="J150" s="25"/>
      <c r="K150" s="25"/>
      <c r="L150" s="25"/>
      <c r="M150" s="25"/>
    </row>
    <row r="151" spans="1:13" x14ac:dyDescent="0.3">
      <c r="A151" s="73">
        <v>44015</v>
      </c>
      <c r="B151" s="74" t="s">
        <v>110</v>
      </c>
      <c r="C151" s="75"/>
      <c r="D151" s="74">
        <v>50.21</v>
      </c>
      <c r="E151" s="76">
        <f t="shared" si="8"/>
        <v>0.61999999999977717</v>
      </c>
      <c r="F151" s="25"/>
      <c r="G151" s="46"/>
      <c r="H151" s="25"/>
      <c r="I151" s="25"/>
      <c r="J151" s="25"/>
      <c r="K151" s="25"/>
      <c r="L151" s="25"/>
      <c r="M151" s="25"/>
    </row>
    <row r="152" spans="1:13" x14ac:dyDescent="0.3">
      <c r="A152" s="73">
        <v>44018</v>
      </c>
      <c r="B152" s="74" t="s">
        <v>111</v>
      </c>
      <c r="C152" s="75">
        <v>51.23</v>
      </c>
      <c r="D152" s="74"/>
      <c r="E152" s="76">
        <f t="shared" si="8"/>
        <v>51.849999999999774</v>
      </c>
      <c r="F152" s="25"/>
      <c r="G152" s="46"/>
      <c r="H152" s="25"/>
      <c r="I152" s="25"/>
      <c r="J152" s="25"/>
      <c r="K152" s="25"/>
      <c r="L152" s="25"/>
      <c r="M152" s="25"/>
    </row>
    <row r="153" spans="1:13" x14ac:dyDescent="0.3">
      <c r="A153" s="73">
        <v>44018</v>
      </c>
      <c r="B153" s="74" t="s">
        <v>112</v>
      </c>
      <c r="C153" s="75">
        <v>500</v>
      </c>
      <c r="D153" s="74"/>
      <c r="E153" s="76">
        <f t="shared" si="8"/>
        <v>551.8499999999998</v>
      </c>
      <c r="F153" s="25"/>
      <c r="G153" s="46"/>
      <c r="H153" s="25"/>
      <c r="I153" s="25"/>
      <c r="J153" s="25"/>
      <c r="K153" s="25"/>
      <c r="L153" s="25"/>
      <c r="M153" s="25"/>
    </row>
    <row r="154" spans="1:13" x14ac:dyDescent="0.3">
      <c r="A154" s="73">
        <v>44018</v>
      </c>
      <c r="B154" s="74" t="s">
        <v>113</v>
      </c>
      <c r="C154" s="75">
        <v>500</v>
      </c>
      <c r="D154" s="74"/>
      <c r="E154" s="76">
        <f t="shared" si="8"/>
        <v>1051.8499999999999</v>
      </c>
      <c r="F154" s="25"/>
      <c r="G154" s="46"/>
      <c r="H154" s="25"/>
      <c r="I154" s="25"/>
      <c r="J154" s="25"/>
      <c r="K154" s="25"/>
      <c r="L154" s="25"/>
      <c r="M154" s="25"/>
    </row>
    <row r="155" spans="1:13" x14ac:dyDescent="0.3">
      <c r="A155" s="73">
        <v>44019</v>
      </c>
      <c r="B155" s="74" t="s">
        <v>114</v>
      </c>
      <c r="C155" s="75">
        <v>50.37</v>
      </c>
      <c r="D155" s="74"/>
      <c r="E155" s="76">
        <f t="shared" si="8"/>
        <v>1102.2199999999998</v>
      </c>
      <c r="F155" s="25"/>
      <c r="G155" s="46"/>
      <c r="H155" s="25"/>
      <c r="I155" s="25"/>
      <c r="J155" s="25"/>
      <c r="K155" s="25"/>
      <c r="L155" s="25"/>
      <c r="M155" s="25"/>
    </row>
    <row r="156" spans="1:13" x14ac:dyDescent="0.3">
      <c r="A156" s="73">
        <v>44022</v>
      </c>
      <c r="B156" s="74" t="s">
        <v>115</v>
      </c>
      <c r="C156" s="75">
        <v>50.27</v>
      </c>
      <c r="D156" s="74"/>
      <c r="E156" s="76">
        <f t="shared" si="8"/>
        <v>1152.4899999999998</v>
      </c>
      <c r="F156" s="25"/>
      <c r="G156" s="46"/>
      <c r="H156" s="25"/>
      <c r="I156" s="25"/>
      <c r="J156" s="25"/>
      <c r="K156" s="25"/>
      <c r="L156" s="25"/>
      <c r="M156" s="25"/>
    </row>
    <row r="157" spans="1:13" x14ac:dyDescent="0.3">
      <c r="A157" s="73">
        <v>44022</v>
      </c>
      <c r="B157" s="74" t="s">
        <v>116</v>
      </c>
      <c r="C157" s="75">
        <v>307.17</v>
      </c>
      <c r="D157" s="74"/>
      <c r="E157" s="76">
        <f t="shared" si="8"/>
        <v>1459.6599999999999</v>
      </c>
      <c r="F157" s="25"/>
      <c r="G157" s="46"/>
      <c r="H157" s="25"/>
      <c r="I157" s="25"/>
      <c r="J157" s="25"/>
      <c r="K157" s="25"/>
      <c r="L157" s="25"/>
      <c r="M157" s="25"/>
    </row>
    <row r="158" spans="1:13" x14ac:dyDescent="0.3">
      <c r="A158" s="73">
        <v>44022</v>
      </c>
      <c r="B158" s="74" t="s">
        <v>117</v>
      </c>
      <c r="C158" s="75">
        <v>200.34</v>
      </c>
      <c r="D158" s="74"/>
      <c r="E158" s="76">
        <f t="shared" si="8"/>
        <v>1659.9999999999998</v>
      </c>
      <c r="F158" s="25"/>
      <c r="G158" s="46"/>
      <c r="H158" s="25"/>
      <c r="I158" s="25"/>
      <c r="J158" s="25"/>
      <c r="K158" s="25"/>
      <c r="L158" s="25"/>
      <c r="M158" s="25"/>
    </row>
    <row r="159" spans="1:13" x14ac:dyDescent="0.3">
      <c r="A159" s="73">
        <v>44022</v>
      </c>
      <c r="B159" s="74" t="s">
        <v>118</v>
      </c>
      <c r="C159" s="75"/>
      <c r="D159" s="74">
        <v>1300</v>
      </c>
      <c r="E159" s="76">
        <f t="shared" si="8"/>
        <v>359.99999999999977</v>
      </c>
      <c r="F159" s="25"/>
      <c r="G159" s="46"/>
      <c r="H159" s="25"/>
      <c r="I159" s="25"/>
      <c r="J159" s="25"/>
      <c r="K159" s="25"/>
      <c r="L159" s="25"/>
      <c r="M159" s="25"/>
    </row>
    <row r="160" spans="1:13" x14ac:dyDescent="0.3">
      <c r="A160" s="73">
        <v>44022</v>
      </c>
      <c r="B160" s="74" t="s">
        <v>91</v>
      </c>
      <c r="C160" s="75"/>
      <c r="D160" s="74">
        <v>1.2</v>
      </c>
      <c r="E160" s="76">
        <f t="shared" si="8"/>
        <v>358.79999999999978</v>
      </c>
      <c r="F160" s="25"/>
      <c r="G160" s="46"/>
      <c r="H160" s="25"/>
      <c r="I160" s="25"/>
      <c r="J160" s="25"/>
      <c r="K160" s="25"/>
      <c r="L160" s="25"/>
      <c r="M160" s="25"/>
    </row>
    <row r="161" spans="1:13" x14ac:dyDescent="0.3">
      <c r="A161" s="73">
        <v>44025</v>
      </c>
      <c r="B161" s="74" t="s">
        <v>119</v>
      </c>
      <c r="C161" s="75">
        <v>50.35</v>
      </c>
      <c r="D161" s="74"/>
      <c r="E161" s="76">
        <f t="shared" si="8"/>
        <v>409.14999999999981</v>
      </c>
      <c r="F161" s="25"/>
      <c r="G161" s="46"/>
      <c r="H161" s="25"/>
      <c r="I161" s="25"/>
      <c r="J161" s="25"/>
      <c r="K161" s="25"/>
      <c r="L161" s="25"/>
      <c r="M161" s="25"/>
    </row>
    <row r="162" spans="1:13" x14ac:dyDescent="0.3">
      <c r="A162" s="73">
        <v>44025</v>
      </c>
      <c r="B162" s="74" t="s">
        <v>120</v>
      </c>
      <c r="C162" s="75">
        <v>51.19</v>
      </c>
      <c r="D162" s="74"/>
      <c r="E162" s="76">
        <f t="shared" si="8"/>
        <v>460.3399999999998</v>
      </c>
      <c r="F162" s="25"/>
      <c r="G162" s="46"/>
      <c r="H162" s="25"/>
      <c r="I162" s="25"/>
      <c r="J162" s="25"/>
      <c r="K162" s="25"/>
      <c r="L162" s="25"/>
      <c r="M162" s="25"/>
    </row>
    <row r="163" spans="1:13" x14ac:dyDescent="0.3">
      <c r="A163" s="73">
        <v>44028</v>
      </c>
      <c r="B163" s="74" t="s">
        <v>121</v>
      </c>
      <c r="C163" s="75">
        <v>50.4</v>
      </c>
      <c r="D163" s="74"/>
      <c r="E163" s="76">
        <f t="shared" si="8"/>
        <v>510.73999999999978</v>
      </c>
      <c r="F163" s="25"/>
      <c r="G163" s="46"/>
      <c r="H163" s="25"/>
      <c r="I163" s="25"/>
      <c r="J163" s="25"/>
      <c r="K163" s="25"/>
      <c r="L163" s="25"/>
      <c r="M163" s="25"/>
    </row>
    <row r="164" spans="1:13" x14ac:dyDescent="0.3">
      <c r="A164" s="73">
        <v>44033</v>
      </c>
      <c r="B164" s="74" t="s">
        <v>122</v>
      </c>
      <c r="C164" s="75">
        <v>50</v>
      </c>
      <c r="D164" s="74"/>
      <c r="E164" s="76">
        <f t="shared" si="8"/>
        <v>560.73999999999978</v>
      </c>
      <c r="F164" s="25"/>
      <c r="G164" s="46"/>
      <c r="H164" s="25"/>
      <c r="I164" s="25"/>
      <c r="J164" s="25"/>
      <c r="K164" s="25"/>
      <c r="L164" s="25"/>
      <c r="M164" s="25"/>
    </row>
    <row r="165" spans="1:13" x14ac:dyDescent="0.3">
      <c r="A165" s="73">
        <v>44033</v>
      </c>
      <c r="B165" s="74" t="s">
        <v>123</v>
      </c>
      <c r="C165" s="75">
        <v>400.81</v>
      </c>
      <c r="D165" s="74"/>
      <c r="E165" s="76">
        <f t="shared" si="8"/>
        <v>961.54999999999973</v>
      </c>
      <c r="F165" s="25"/>
      <c r="G165" s="46"/>
      <c r="H165" s="25"/>
      <c r="I165" s="25"/>
      <c r="J165" s="25"/>
      <c r="K165" s="25"/>
      <c r="L165" s="25"/>
      <c r="M165" s="25"/>
    </row>
    <row r="166" spans="1:13" x14ac:dyDescent="0.3">
      <c r="A166" s="73">
        <v>44033</v>
      </c>
      <c r="B166" s="74" t="s">
        <v>123</v>
      </c>
      <c r="C166" s="75">
        <v>400.81</v>
      </c>
      <c r="D166" s="74"/>
      <c r="E166" s="76">
        <f t="shared" si="8"/>
        <v>1362.3599999999997</v>
      </c>
      <c r="F166" s="25"/>
      <c r="G166" s="46"/>
      <c r="H166" s="25"/>
      <c r="I166" s="25"/>
      <c r="J166" s="25"/>
      <c r="K166" s="25"/>
      <c r="L166" s="25"/>
      <c r="M166" s="25"/>
    </row>
    <row r="167" spans="1:13" x14ac:dyDescent="0.3">
      <c r="A167" s="73">
        <v>44034</v>
      </c>
      <c r="B167" s="74" t="s">
        <v>124</v>
      </c>
      <c r="C167" s="75">
        <v>50.69</v>
      </c>
      <c r="D167" s="74"/>
      <c r="E167" s="76">
        <f t="shared" si="8"/>
        <v>1413.0499999999997</v>
      </c>
      <c r="F167" s="25"/>
      <c r="G167" s="46"/>
      <c r="H167" s="25"/>
      <c r="I167" s="25"/>
      <c r="J167" s="25"/>
      <c r="K167" s="25"/>
      <c r="L167" s="25"/>
      <c r="M167" s="25"/>
    </row>
    <row r="168" spans="1:13" x14ac:dyDescent="0.3">
      <c r="A168" s="73">
        <v>44035</v>
      </c>
      <c r="B168" s="74" t="s">
        <v>125</v>
      </c>
      <c r="C168" s="75">
        <v>100.7</v>
      </c>
      <c r="D168" s="74"/>
      <c r="E168" s="76">
        <f t="shared" si="8"/>
        <v>1513.7499999999998</v>
      </c>
      <c r="F168" s="25"/>
      <c r="G168" s="46"/>
      <c r="H168" s="25"/>
      <c r="I168" s="25"/>
      <c r="J168" s="25"/>
      <c r="K168" s="25"/>
      <c r="L168" s="25"/>
      <c r="M168" s="25"/>
    </row>
    <row r="169" spans="1:13" x14ac:dyDescent="0.3">
      <c r="A169" s="73">
        <v>44039</v>
      </c>
      <c r="B169" s="74" t="s">
        <v>126</v>
      </c>
      <c r="C169" s="75">
        <v>50</v>
      </c>
      <c r="D169" s="74"/>
      <c r="E169" s="76">
        <f t="shared" si="8"/>
        <v>1563.7499999999998</v>
      </c>
      <c r="F169" s="25"/>
      <c r="G169" s="46"/>
      <c r="H169" s="25"/>
      <c r="I169" s="25"/>
      <c r="J169" s="25"/>
      <c r="K169" s="25"/>
      <c r="L169" s="25"/>
      <c r="M169" s="25"/>
    </row>
    <row r="170" spans="1:13" x14ac:dyDescent="0.3">
      <c r="A170" s="73"/>
      <c r="B170" s="74"/>
      <c r="C170" s="75"/>
      <c r="D170" s="74"/>
      <c r="E170" s="76"/>
      <c r="F170" s="25"/>
      <c r="G170" s="46"/>
      <c r="H170" s="25"/>
      <c r="I170" s="25"/>
      <c r="J170" s="25"/>
      <c r="K170" s="25"/>
      <c r="L170" s="25"/>
      <c r="M170" s="25"/>
    </row>
    <row r="171" spans="1:13" ht="19.5" customHeight="1" x14ac:dyDescent="0.3">
      <c r="A171" s="77" t="s">
        <v>103</v>
      </c>
      <c r="B171" s="78"/>
      <c r="C171" s="79">
        <f>SUM(C148:C169)</f>
        <v>2915.16</v>
      </c>
      <c r="D171" s="79">
        <f>SUM(D148:D169)</f>
        <v>3636.1499999999996</v>
      </c>
      <c r="E171" s="79">
        <f>E147+C171-D171</f>
        <v>1563.75</v>
      </c>
    </row>
    <row r="172" spans="1:13" ht="19.5" customHeight="1" x14ac:dyDescent="0.3">
      <c r="A172" s="91" t="s">
        <v>104</v>
      </c>
      <c r="B172" s="92" t="s">
        <v>105</v>
      </c>
      <c r="C172" s="82">
        <v>0</v>
      </c>
      <c r="D172" s="82">
        <f>D148+D159</f>
        <v>3580</v>
      </c>
      <c r="E172" s="83"/>
    </row>
    <row r="173" spans="1:13" ht="19.5" customHeight="1" x14ac:dyDescent="0.3">
      <c r="E173" s="25"/>
    </row>
    <row r="174" spans="1:13" ht="19.5" customHeight="1" thickBot="1" x14ac:dyDescent="0.35">
      <c r="A174" s="93" t="s">
        <v>127</v>
      </c>
      <c r="B174" s="94"/>
      <c r="C174" s="95"/>
      <c r="D174" s="95"/>
      <c r="E174" s="96"/>
    </row>
    <row r="175" spans="1:13" ht="19.5" customHeight="1" thickBot="1" x14ac:dyDescent="0.35">
      <c r="A175" s="87"/>
      <c r="B175" s="88"/>
      <c r="C175" s="89"/>
      <c r="D175" s="89"/>
      <c r="E175" s="90"/>
    </row>
    <row r="176" spans="1:13" ht="19.5" customHeight="1" thickBot="1" x14ac:dyDescent="0.35">
      <c r="A176" s="87" t="s">
        <v>64</v>
      </c>
      <c r="B176" s="88" t="s">
        <v>65</v>
      </c>
      <c r="C176" s="89" t="s">
        <v>66</v>
      </c>
      <c r="D176" s="89" t="s">
        <v>67</v>
      </c>
      <c r="E176" s="90" t="s">
        <v>68</v>
      </c>
    </row>
    <row r="177" spans="1:13" ht="19.5" customHeight="1" x14ac:dyDescent="0.3">
      <c r="A177" s="97"/>
      <c r="B177" s="98" t="s">
        <v>107</v>
      </c>
      <c r="C177" s="99"/>
      <c r="D177" s="99"/>
      <c r="E177" s="100">
        <v>1160.05</v>
      </c>
    </row>
    <row r="178" spans="1:13" x14ac:dyDescent="0.3">
      <c r="A178" s="73">
        <v>44013</v>
      </c>
      <c r="B178" s="74" t="s">
        <v>128</v>
      </c>
      <c r="C178" s="75">
        <v>70</v>
      </c>
      <c r="D178" s="74"/>
      <c r="E178" s="76">
        <f t="shared" ref="E178:E201" si="9">E177+C178-D178</f>
        <v>1230.05</v>
      </c>
      <c r="F178" s="25"/>
      <c r="G178" s="46"/>
      <c r="H178" s="25"/>
      <c r="I178" s="25"/>
      <c r="J178" s="25"/>
      <c r="K178" s="25"/>
      <c r="L178" s="25"/>
      <c r="M178" s="25"/>
    </row>
    <row r="179" spans="1:13" x14ac:dyDescent="0.3">
      <c r="A179" s="73">
        <v>44013</v>
      </c>
      <c r="B179" s="74" t="s">
        <v>129</v>
      </c>
      <c r="C179" s="75">
        <v>200</v>
      </c>
      <c r="D179" s="74"/>
      <c r="E179" s="76">
        <f t="shared" si="9"/>
        <v>1430.05</v>
      </c>
      <c r="F179" s="25"/>
      <c r="G179" s="46"/>
      <c r="H179" s="25"/>
      <c r="I179" s="25"/>
      <c r="J179" s="25"/>
      <c r="K179" s="25"/>
      <c r="L179" s="25"/>
      <c r="M179" s="25"/>
    </row>
    <row r="180" spans="1:13" x14ac:dyDescent="0.3">
      <c r="A180" s="73">
        <v>44013</v>
      </c>
      <c r="B180" s="74" t="s">
        <v>130</v>
      </c>
      <c r="C180" s="75">
        <v>220</v>
      </c>
      <c r="D180" s="74"/>
      <c r="E180" s="76">
        <f t="shared" si="9"/>
        <v>1650.05</v>
      </c>
      <c r="F180" s="25"/>
      <c r="G180" s="46"/>
      <c r="H180" s="25"/>
      <c r="I180" s="25"/>
      <c r="J180" s="25"/>
      <c r="K180" s="25"/>
      <c r="L180" s="25"/>
      <c r="M180" s="25"/>
    </row>
    <row r="181" spans="1:13" x14ac:dyDescent="0.3">
      <c r="A181" s="73">
        <v>44013</v>
      </c>
      <c r="B181" s="74" t="s">
        <v>131</v>
      </c>
      <c r="C181" s="75">
        <v>400</v>
      </c>
      <c r="D181" s="74"/>
      <c r="E181" s="76">
        <f t="shared" si="9"/>
        <v>2050.0500000000002</v>
      </c>
      <c r="F181" s="25"/>
      <c r="G181" s="46"/>
      <c r="H181" s="25"/>
      <c r="I181" s="25"/>
      <c r="J181" s="25"/>
      <c r="K181" s="25"/>
      <c r="L181" s="25"/>
      <c r="M181" s="25"/>
    </row>
    <row r="182" spans="1:13" x14ac:dyDescent="0.3">
      <c r="A182" s="73">
        <v>44013</v>
      </c>
      <c r="B182" s="74" t="s">
        <v>132</v>
      </c>
      <c r="C182" s="75">
        <v>250</v>
      </c>
      <c r="D182" s="74"/>
      <c r="E182" s="76">
        <f t="shared" si="9"/>
        <v>2300.0500000000002</v>
      </c>
      <c r="F182" s="25"/>
      <c r="G182" s="46"/>
      <c r="H182" s="25"/>
      <c r="I182" s="25"/>
      <c r="J182" s="25"/>
      <c r="K182" s="25"/>
      <c r="L182" s="25"/>
      <c r="M182" s="25"/>
    </row>
    <row r="183" spans="1:13" x14ac:dyDescent="0.3">
      <c r="A183" s="73">
        <v>44014</v>
      </c>
      <c r="B183" s="74" t="s">
        <v>133</v>
      </c>
      <c r="C183" s="75">
        <v>6000</v>
      </c>
      <c r="D183" s="74"/>
      <c r="E183" s="76">
        <f t="shared" si="9"/>
        <v>8300.0499999999993</v>
      </c>
      <c r="F183" s="25"/>
      <c r="G183" s="46"/>
      <c r="H183" s="25"/>
      <c r="I183" s="25"/>
      <c r="J183" s="25"/>
      <c r="K183" s="25"/>
      <c r="L183" s="25"/>
      <c r="M183" s="25"/>
    </row>
    <row r="184" spans="1:13" x14ac:dyDescent="0.3">
      <c r="A184" s="73">
        <v>44014</v>
      </c>
      <c r="B184" s="74" t="s">
        <v>108</v>
      </c>
      <c r="C184" s="75"/>
      <c r="D184" s="74">
        <v>8780</v>
      </c>
      <c r="E184" s="76">
        <f t="shared" si="9"/>
        <v>-479.95000000000073</v>
      </c>
      <c r="F184" s="25"/>
      <c r="G184" s="46"/>
      <c r="H184" s="25"/>
      <c r="I184" s="25"/>
      <c r="J184" s="25"/>
      <c r="K184" s="25"/>
      <c r="L184" s="25"/>
      <c r="M184" s="25"/>
    </row>
    <row r="185" spans="1:13" x14ac:dyDescent="0.3">
      <c r="A185" s="73">
        <v>44015</v>
      </c>
      <c r="B185" s="74" t="s">
        <v>134</v>
      </c>
      <c r="C185" s="75">
        <v>100</v>
      </c>
      <c r="D185" s="74"/>
      <c r="E185" s="76">
        <f t="shared" si="9"/>
        <v>-379.95000000000073</v>
      </c>
      <c r="F185" s="25"/>
      <c r="G185" s="46"/>
      <c r="H185" s="25"/>
      <c r="I185" s="25"/>
      <c r="J185" s="25"/>
      <c r="K185" s="25"/>
      <c r="L185" s="25"/>
      <c r="M185" s="25"/>
    </row>
    <row r="186" spans="1:13" x14ac:dyDescent="0.3">
      <c r="A186" s="73">
        <v>44018</v>
      </c>
      <c r="B186" s="74" t="s">
        <v>135</v>
      </c>
      <c r="C186" s="75">
        <v>100</v>
      </c>
      <c r="D186" s="74"/>
      <c r="E186" s="76">
        <f t="shared" si="9"/>
        <v>-279.95000000000073</v>
      </c>
      <c r="F186" s="25"/>
      <c r="G186" s="46"/>
      <c r="H186" s="25"/>
      <c r="I186" s="25"/>
      <c r="J186" s="25"/>
      <c r="K186" s="25"/>
      <c r="L186" s="25"/>
      <c r="M186" s="25"/>
    </row>
    <row r="187" spans="1:13" x14ac:dyDescent="0.3">
      <c r="A187" s="73">
        <v>44018</v>
      </c>
      <c r="B187" s="74" t="s">
        <v>136</v>
      </c>
      <c r="C187" s="75">
        <v>200</v>
      </c>
      <c r="D187" s="74"/>
      <c r="E187" s="76">
        <f t="shared" si="9"/>
        <v>-79.950000000000728</v>
      </c>
      <c r="F187" s="25"/>
      <c r="G187" s="46"/>
      <c r="H187" s="25"/>
      <c r="I187" s="25"/>
      <c r="J187" s="25"/>
      <c r="K187" s="25"/>
      <c r="L187" s="25"/>
      <c r="M187" s="25"/>
    </row>
    <row r="188" spans="1:13" x14ac:dyDescent="0.3">
      <c r="A188" s="73">
        <v>44018</v>
      </c>
      <c r="B188" s="74" t="s">
        <v>85</v>
      </c>
      <c r="C188" s="75"/>
      <c r="D188" s="74">
        <v>141</v>
      </c>
      <c r="E188" s="76">
        <f t="shared" si="9"/>
        <v>-220.95000000000073</v>
      </c>
      <c r="F188" s="25"/>
      <c r="G188" s="46"/>
      <c r="H188" s="25"/>
      <c r="I188" s="25"/>
      <c r="J188" s="25"/>
      <c r="K188" s="25"/>
      <c r="L188" s="25"/>
      <c r="M188" s="25"/>
    </row>
    <row r="189" spans="1:13" x14ac:dyDescent="0.3">
      <c r="A189" s="73">
        <v>44021</v>
      </c>
      <c r="B189" s="74" t="s">
        <v>137</v>
      </c>
      <c r="C189" s="75">
        <v>30</v>
      </c>
      <c r="D189" s="74"/>
      <c r="E189" s="76">
        <f t="shared" si="9"/>
        <v>-190.95000000000073</v>
      </c>
      <c r="F189" s="25"/>
      <c r="G189" s="46"/>
      <c r="H189" s="25"/>
      <c r="I189" s="25"/>
      <c r="J189" s="25"/>
      <c r="K189" s="25"/>
      <c r="L189" s="25"/>
      <c r="M189" s="25"/>
    </row>
    <row r="190" spans="1:13" x14ac:dyDescent="0.3">
      <c r="A190" s="73">
        <v>44022</v>
      </c>
      <c r="B190" s="74" t="s">
        <v>138</v>
      </c>
      <c r="C190" s="75">
        <v>285</v>
      </c>
      <c r="D190" s="74"/>
      <c r="E190" s="76">
        <f t="shared" si="9"/>
        <v>94.049999999999272</v>
      </c>
      <c r="F190" s="25"/>
      <c r="G190" s="46"/>
      <c r="H190" s="25"/>
      <c r="I190" s="25"/>
      <c r="J190" s="25"/>
      <c r="K190" s="25"/>
      <c r="L190" s="25"/>
      <c r="M190" s="25"/>
    </row>
    <row r="191" spans="1:13" x14ac:dyDescent="0.3">
      <c r="A191" s="73">
        <v>44022</v>
      </c>
      <c r="B191" s="74" t="s">
        <v>118</v>
      </c>
      <c r="C191" s="75"/>
      <c r="D191" s="74">
        <v>290</v>
      </c>
      <c r="E191" s="76">
        <f t="shared" si="9"/>
        <v>-195.95000000000073</v>
      </c>
      <c r="F191" s="25"/>
      <c r="G191" s="46"/>
      <c r="H191" s="25"/>
      <c r="I191" s="25"/>
      <c r="J191" s="25"/>
      <c r="K191" s="25"/>
      <c r="L191" s="25"/>
      <c r="M191" s="25"/>
    </row>
    <row r="192" spans="1:13" x14ac:dyDescent="0.3">
      <c r="A192" s="73">
        <v>44025</v>
      </c>
      <c r="B192" s="74" t="s">
        <v>139</v>
      </c>
      <c r="C192" s="75">
        <v>150</v>
      </c>
      <c r="D192" s="74"/>
      <c r="E192" s="76">
        <f t="shared" si="9"/>
        <v>-45.950000000000728</v>
      </c>
      <c r="F192" s="25"/>
      <c r="G192" s="46"/>
      <c r="H192" s="25"/>
      <c r="I192" s="25"/>
      <c r="J192" s="25"/>
      <c r="K192" s="25"/>
      <c r="L192" s="25"/>
      <c r="M192" s="25"/>
    </row>
    <row r="193" spans="1:13" x14ac:dyDescent="0.3">
      <c r="A193" s="73">
        <v>44028</v>
      </c>
      <c r="B193" s="74" t="s">
        <v>140</v>
      </c>
      <c r="C193" s="75">
        <v>100</v>
      </c>
      <c r="D193" s="74"/>
      <c r="E193" s="76">
        <f t="shared" si="9"/>
        <v>54.049999999999272</v>
      </c>
      <c r="F193" s="25"/>
      <c r="G193" s="46"/>
      <c r="H193" s="25"/>
      <c r="I193" s="25"/>
      <c r="J193" s="25"/>
      <c r="K193" s="25"/>
      <c r="L193" s="25"/>
      <c r="M193" s="25"/>
    </row>
    <row r="194" spans="1:13" x14ac:dyDescent="0.3">
      <c r="A194" s="73">
        <v>44032</v>
      </c>
      <c r="B194" s="74" t="s">
        <v>141</v>
      </c>
      <c r="C194" s="75">
        <v>50</v>
      </c>
      <c r="D194" s="74"/>
      <c r="E194" s="76">
        <f t="shared" si="9"/>
        <v>104.04999999999927</v>
      </c>
      <c r="F194" s="25"/>
      <c r="G194" s="46"/>
      <c r="H194" s="25"/>
      <c r="I194" s="25"/>
      <c r="J194" s="25"/>
      <c r="K194" s="25"/>
      <c r="L194" s="25"/>
      <c r="M194" s="25"/>
    </row>
    <row r="195" spans="1:13" x14ac:dyDescent="0.3">
      <c r="A195" s="73">
        <v>44032</v>
      </c>
      <c r="B195" s="74" t="s">
        <v>142</v>
      </c>
      <c r="C195" s="75">
        <v>5</v>
      </c>
      <c r="D195" s="74"/>
      <c r="E195" s="76">
        <f t="shared" si="9"/>
        <v>109.04999999999927</v>
      </c>
      <c r="F195" s="25"/>
      <c r="G195" s="46"/>
      <c r="H195" s="25"/>
      <c r="I195" s="25"/>
      <c r="J195" s="25"/>
      <c r="K195" s="25"/>
      <c r="L195" s="25"/>
      <c r="M195" s="25"/>
    </row>
    <row r="196" spans="1:13" x14ac:dyDescent="0.3">
      <c r="A196" s="73">
        <v>44032</v>
      </c>
      <c r="B196" s="74" t="s">
        <v>143</v>
      </c>
      <c r="C196" s="75">
        <v>1</v>
      </c>
      <c r="D196" s="74"/>
      <c r="E196" s="76">
        <f t="shared" si="9"/>
        <v>110.04999999999927</v>
      </c>
      <c r="F196" s="25"/>
      <c r="G196" s="46"/>
      <c r="H196" s="25"/>
      <c r="I196" s="25"/>
      <c r="J196" s="25"/>
      <c r="K196" s="25"/>
      <c r="L196" s="25"/>
      <c r="M196" s="25"/>
    </row>
    <row r="197" spans="1:13" x14ac:dyDescent="0.3">
      <c r="A197" s="73">
        <v>44032</v>
      </c>
      <c r="B197" s="74" t="s">
        <v>144</v>
      </c>
      <c r="C197" s="75">
        <v>1</v>
      </c>
      <c r="D197" s="74"/>
      <c r="E197" s="76">
        <f t="shared" si="9"/>
        <v>111.04999999999927</v>
      </c>
      <c r="F197" s="25"/>
      <c r="G197" s="46"/>
      <c r="H197" s="25"/>
      <c r="I197" s="25"/>
      <c r="J197" s="25"/>
      <c r="K197" s="25"/>
      <c r="L197" s="25"/>
      <c r="M197" s="25"/>
    </row>
    <row r="198" spans="1:13" x14ac:dyDescent="0.3">
      <c r="A198" s="73">
        <v>44033</v>
      </c>
      <c r="B198" s="74" t="s">
        <v>145</v>
      </c>
      <c r="C198" s="75">
        <v>50</v>
      </c>
      <c r="D198" s="74"/>
      <c r="E198" s="76">
        <f t="shared" si="9"/>
        <v>161.04999999999927</v>
      </c>
      <c r="F198" s="25"/>
      <c r="G198" s="46"/>
      <c r="H198" s="25"/>
      <c r="I198" s="25"/>
      <c r="J198" s="25"/>
      <c r="K198" s="25"/>
      <c r="L198" s="25"/>
      <c r="M198" s="25"/>
    </row>
    <row r="199" spans="1:13" x14ac:dyDescent="0.3">
      <c r="A199" s="73">
        <v>44035</v>
      </c>
      <c r="B199" s="74" t="s">
        <v>146</v>
      </c>
      <c r="C199" s="75">
        <v>150</v>
      </c>
      <c r="D199" s="74"/>
      <c r="E199" s="76">
        <f t="shared" si="9"/>
        <v>311.04999999999927</v>
      </c>
      <c r="F199" s="25"/>
      <c r="G199" s="46"/>
      <c r="H199" s="25"/>
      <c r="I199" s="25"/>
      <c r="J199" s="25"/>
      <c r="K199" s="25"/>
      <c r="L199" s="25"/>
      <c r="M199" s="25"/>
    </row>
    <row r="200" spans="1:13" x14ac:dyDescent="0.3">
      <c r="A200" s="73">
        <v>44036</v>
      </c>
      <c r="B200" s="74" t="s">
        <v>147</v>
      </c>
      <c r="C200" s="75">
        <v>300</v>
      </c>
      <c r="D200" s="74"/>
      <c r="E200" s="76">
        <f t="shared" si="9"/>
        <v>611.04999999999927</v>
      </c>
      <c r="F200" s="25"/>
      <c r="G200" s="46"/>
      <c r="H200" s="25"/>
      <c r="I200" s="25"/>
      <c r="J200" s="25"/>
      <c r="K200" s="25"/>
      <c r="L200" s="25"/>
      <c r="M200" s="25"/>
    </row>
    <row r="201" spans="1:13" x14ac:dyDescent="0.3">
      <c r="A201" s="73">
        <v>44040</v>
      </c>
      <c r="B201" s="74" t="s">
        <v>148</v>
      </c>
      <c r="C201" s="75">
        <v>120</v>
      </c>
      <c r="D201" s="74"/>
      <c r="E201" s="76">
        <f t="shared" si="9"/>
        <v>731.04999999999927</v>
      </c>
      <c r="F201" s="25"/>
      <c r="G201" s="46"/>
      <c r="H201" s="25"/>
      <c r="I201" s="25"/>
      <c r="J201" s="25"/>
      <c r="K201" s="25"/>
      <c r="L201" s="25"/>
      <c r="M201" s="25"/>
    </row>
    <row r="202" spans="1:13" ht="14.4" thickBot="1" x14ac:dyDescent="0.35">
      <c r="A202" s="77" t="s">
        <v>103</v>
      </c>
      <c r="B202" s="101"/>
      <c r="C202" s="102">
        <f>SUM(C178:C201)</f>
        <v>8782</v>
      </c>
      <c r="D202" s="102">
        <f>SUM(D178:D201)</f>
        <v>9211</v>
      </c>
      <c r="E202" s="102">
        <f>E177+C202-D202</f>
        <v>731.04999999999927</v>
      </c>
    </row>
    <row r="203" spans="1:13" ht="14.4" thickBot="1" x14ac:dyDescent="0.35">
      <c r="A203" s="103" t="s">
        <v>104</v>
      </c>
      <c r="B203" s="104" t="s">
        <v>105</v>
      </c>
      <c r="C203" s="105"/>
      <c r="D203" s="105">
        <f>D184+D191</f>
        <v>9070</v>
      </c>
      <c r="E203" s="72"/>
    </row>
    <row r="204" spans="1:13" ht="14.4" x14ac:dyDescent="0.3">
      <c r="A204" s="65"/>
      <c r="B204" s="66"/>
      <c r="C204" s="67"/>
      <c r="D204" s="67"/>
      <c r="E204" s="68"/>
    </row>
    <row r="205" spans="1:13" ht="14.4" x14ac:dyDescent="0.3">
      <c r="A205" s="106" t="s">
        <v>149</v>
      </c>
      <c r="B205" s="107"/>
      <c r="C205" s="108"/>
      <c r="D205" s="108"/>
      <c r="E205" s="109"/>
    </row>
    <row r="206" spans="1:13" x14ac:dyDescent="0.3">
      <c r="A206" s="110" t="s">
        <v>64</v>
      </c>
      <c r="B206" s="44" t="s">
        <v>65</v>
      </c>
      <c r="C206" s="45" t="s">
        <v>66</v>
      </c>
      <c r="D206" s="45" t="s">
        <v>67</v>
      </c>
      <c r="E206" s="45" t="s">
        <v>68</v>
      </c>
    </row>
    <row r="207" spans="1:13" x14ac:dyDescent="0.3">
      <c r="A207" s="97"/>
      <c r="B207" s="98" t="s">
        <v>69</v>
      </c>
      <c r="C207" s="99">
        <v>0</v>
      </c>
      <c r="D207" s="99"/>
      <c r="E207" s="111">
        <v>369.01</v>
      </c>
    </row>
    <row r="208" spans="1:13" x14ac:dyDescent="0.3">
      <c r="A208" s="73">
        <v>44014</v>
      </c>
      <c r="B208" s="74" t="s">
        <v>150</v>
      </c>
      <c r="C208" s="75">
        <v>14500</v>
      </c>
      <c r="D208" s="74"/>
      <c r="E208" s="76">
        <f>E207+C208-D208</f>
        <v>14869.01</v>
      </c>
    </row>
    <row r="209" spans="1:5" x14ac:dyDescent="0.3">
      <c r="A209" s="73">
        <v>44014</v>
      </c>
      <c r="B209" s="74" t="s">
        <v>151</v>
      </c>
      <c r="C209" s="75"/>
      <c r="D209" s="74">
        <v>1660</v>
      </c>
      <c r="E209" s="76">
        <f t="shared" ref="E209:E221" si="10">E208+C209-D209</f>
        <v>13209.01</v>
      </c>
    </row>
    <row r="210" spans="1:5" x14ac:dyDescent="0.3">
      <c r="A210" s="73">
        <v>44014</v>
      </c>
      <c r="B210" s="74" t="s">
        <v>151</v>
      </c>
      <c r="C210" s="75"/>
      <c r="D210" s="74">
        <v>2370.92</v>
      </c>
      <c r="E210" s="76">
        <f t="shared" si="10"/>
        <v>10838.09</v>
      </c>
    </row>
    <row r="211" spans="1:5" x14ac:dyDescent="0.3">
      <c r="A211" s="73">
        <v>44014</v>
      </c>
      <c r="B211" s="74" t="s">
        <v>151</v>
      </c>
      <c r="C211" s="75"/>
      <c r="D211" s="74">
        <v>3182.18</v>
      </c>
      <c r="E211" s="76">
        <f t="shared" si="10"/>
        <v>7655.91</v>
      </c>
    </row>
    <row r="212" spans="1:5" x14ac:dyDescent="0.3">
      <c r="A212" s="73">
        <v>44014</v>
      </c>
      <c r="B212" s="74" t="s">
        <v>152</v>
      </c>
      <c r="C212" s="75"/>
      <c r="D212" s="74">
        <v>10</v>
      </c>
      <c r="E212" s="76">
        <f t="shared" si="10"/>
        <v>7645.91</v>
      </c>
    </row>
    <row r="213" spans="1:5" x14ac:dyDescent="0.3">
      <c r="A213" s="73">
        <v>44015</v>
      </c>
      <c r="B213" s="74" t="s">
        <v>153</v>
      </c>
      <c r="C213" s="75"/>
      <c r="D213" s="74">
        <v>1348.7</v>
      </c>
      <c r="E213" s="76">
        <f t="shared" si="10"/>
        <v>6297.21</v>
      </c>
    </row>
    <row r="214" spans="1:5" x14ac:dyDescent="0.3">
      <c r="A214" s="73">
        <v>44015</v>
      </c>
      <c r="B214" s="74" t="s">
        <v>154</v>
      </c>
      <c r="C214" s="75"/>
      <c r="D214" s="74">
        <v>1649.17</v>
      </c>
      <c r="E214" s="76">
        <f t="shared" si="10"/>
        <v>4648.04</v>
      </c>
    </row>
    <row r="215" spans="1:5" x14ac:dyDescent="0.3">
      <c r="A215" s="73">
        <v>44015</v>
      </c>
      <c r="B215" s="74" t="s">
        <v>155</v>
      </c>
      <c r="C215" s="75"/>
      <c r="D215" s="74">
        <v>1768.17</v>
      </c>
      <c r="E215" s="76">
        <f t="shared" si="10"/>
        <v>2879.87</v>
      </c>
    </row>
    <row r="216" spans="1:5" x14ac:dyDescent="0.3">
      <c r="A216" s="73">
        <v>44015</v>
      </c>
      <c r="B216" s="74" t="s">
        <v>156</v>
      </c>
      <c r="C216" s="75"/>
      <c r="D216" s="74">
        <v>1299.04</v>
      </c>
      <c r="E216" s="76">
        <f t="shared" si="10"/>
        <v>1580.83</v>
      </c>
    </row>
    <row r="217" spans="1:5" x14ac:dyDescent="0.3">
      <c r="A217" s="73">
        <v>44015</v>
      </c>
      <c r="B217" s="74" t="s">
        <v>157</v>
      </c>
      <c r="C217" s="75"/>
      <c r="D217" s="74">
        <v>1459.64</v>
      </c>
      <c r="E217" s="76">
        <f t="shared" si="10"/>
        <v>121.18999999999983</v>
      </c>
    </row>
    <row r="218" spans="1:5" x14ac:dyDescent="0.3">
      <c r="A218" s="73">
        <v>44022</v>
      </c>
      <c r="B218" s="74" t="s">
        <v>150</v>
      </c>
      <c r="C218" s="75">
        <v>4200</v>
      </c>
      <c r="D218" s="74"/>
      <c r="E218" s="76">
        <f t="shared" si="10"/>
        <v>4321.1899999999996</v>
      </c>
    </row>
    <row r="219" spans="1:5" x14ac:dyDescent="0.3">
      <c r="A219" s="73">
        <v>44033</v>
      </c>
      <c r="B219" s="74" t="s">
        <v>151</v>
      </c>
      <c r="C219" s="75"/>
      <c r="D219" s="74">
        <v>640</v>
      </c>
      <c r="E219" s="76">
        <f t="shared" si="10"/>
        <v>3681.1899999999996</v>
      </c>
    </row>
    <row r="220" spans="1:5" x14ac:dyDescent="0.3">
      <c r="A220" s="73">
        <v>44033</v>
      </c>
      <c r="B220" s="74" t="s">
        <v>158</v>
      </c>
      <c r="C220" s="75"/>
      <c r="D220" s="74">
        <v>255</v>
      </c>
      <c r="E220" s="76">
        <f t="shared" si="10"/>
        <v>3426.1899999999996</v>
      </c>
    </row>
    <row r="221" spans="1:5" x14ac:dyDescent="0.3">
      <c r="A221" s="73">
        <v>44039</v>
      </c>
      <c r="B221" s="74" t="s">
        <v>159</v>
      </c>
      <c r="C221" s="75"/>
      <c r="D221" s="74">
        <v>49</v>
      </c>
      <c r="E221" s="76">
        <f t="shared" si="10"/>
        <v>3377.1899999999996</v>
      </c>
    </row>
    <row r="222" spans="1:5" ht="14.4" thickBot="1" x14ac:dyDescent="0.35">
      <c r="A222" s="77" t="s">
        <v>103</v>
      </c>
      <c r="B222" s="101"/>
      <c r="C222" s="102">
        <f>SUM(C207:C221)</f>
        <v>18700</v>
      </c>
      <c r="D222" s="102">
        <f>SUM(D208:D221)</f>
        <v>15691.82</v>
      </c>
      <c r="E222" s="102">
        <f>E207+C222-D222</f>
        <v>3377.1899999999987</v>
      </c>
    </row>
    <row r="223" spans="1:5" ht="14.4" thickBot="1" x14ac:dyDescent="0.35">
      <c r="A223" s="103" t="s">
        <v>104</v>
      </c>
      <c r="B223" s="104" t="s">
        <v>105</v>
      </c>
      <c r="C223" s="105">
        <f>C208+C218</f>
        <v>18700</v>
      </c>
      <c r="D223" s="112">
        <v>0</v>
      </c>
      <c r="E223" s="72"/>
    </row>
    <row r="224" spans="1:5" x14ac:dyDescent="0.3">
      <c r="A224"/>
      <c r="B224"/>
      <c r="C224"/>
      <c r="D224"/>
    </row>
    <row r="225" spans="1:5" ht="14.4" thickBot="1" x14ac:dyDescent="0.35">
      <c r="A225"/>
      <c r="B225"/>
      <c r="C225"/>
      <c r="D225"/>
    </row>
    <row r="226" spans="1:5" ht="15" thickBot="1" x14ac:dyDescent="0.35">
      <c r="A226" s="113" t="s">
        <v>160</v>
      </c>
      <c r="B226" s="114"/>
      <c r="C226" s="114"/>
      <c r="D226" s="115"/>
      <c r="E226" s="116">
        <f>E99+E142+E171+E202+E222</f>
        <v>13707.279999999986</v>
      </c>
    </row>
  </sheetData>
  <mergeCells count="10">
    <mergeCell ref="A27:D27"/>
    <mergeCell ref="A32:D32"/>
    <mergeCell ref="A55:D55"/>
    <mergeCell ref="A63:D63"/>
    <mergeCell ref="A1:D1"/>
    <mergeCell ref="A2:D2"/>
    <mergeCell ref="A3:D3"/>
    <mergeCell ref="A4:D4"/>
    <mergeCell ref="A5:D5"/>
    <mergeCell ref="A12:D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de Abreu</dc:creator>
  <cp:lastModifiedBy>Francisco Jose de Abreu</cp:lastModifiedBy>
  <dcterms:created xsi:type="dcterms:W3CDTF">2020-09-15T14:18:29Z</dcterms:created>
  <dcterms:modified xsi:type="dcterms:W3CDTF">2020-09-15T14:19:44Z</dcterms:modified>
</cp:coreProperties>
</file>