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a\AçãoSolidária\Abrigo\Financ\"/>
    </mc:Choice>
  </mc:AlternateContent>
  <xr:revisionPtr revIDLastSave="0" documentId="8_{E4FA8761-864A-4726-95A6-4D7434A65E61}" xr6:coauthVersionLast="45" xr6:coauthVersionMax="45" xr10:uidLastSave="{00000000-0000-0000-0000-000000000000}"/>
  <bookViews>
    <workbookView xWindow="-108" yWindow="-108" windowWidth="23256" windowHeight="12720" xr2:uid="{82572DB9-F083-4532-8711-120159A780C6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3" i="1" l="1"/>
  <c r="D242" i="1"/>
  <c r="C242" i="1"/>
  <c r="E242" i="1" s="1"/>
  <c r="E217" i="1"/>
  <c r="E218" i="1" s="1"/>
  <c r="E219" i="1" s="1"/>
  <c r="E220" i="1" s="1"/>
  <c r="E221" i="1" s="1"/>
  <c r="E222" i="1" s="1"/>
  <c r="E223" i="1" s="1"/>
  <c r="E224" i="1" s="1"/>
  <c r="E225" i="1" s="1"/>
  <c r="E226" i="1" s="1"/>
  <c r="E227" i="1" s="1"/>
  <c r="E228" i="1" s="1"/>
  <c r="E229" i="1" s="1"/>
  <c r="E230" i="1" s="1"/>
  <c r="E231" i="1" s="1"/>
  <c r="E232" i="1" s="1"/>
  <c r="E233" i="1" s="1"/>
  <c r="E234" i="1" s="1"/>
  <c r="E235" i="1" s="1"/>
  <c r="E236" i="1" s="1"/>
  <c r="E237" i="1" s="1"/>
  <c r="E238" i="1" s="1"/>
  <c r="E239" i="1" s="1"/>
  <c r="E240" i="1" s="1"/>
  <c r="E241" i="1" s="1"/>
  <c r="D212" i="1"/>
  <c r="E211" i="1"/>
  <c r="D211" i="1"/>
  <c r="C211" i="1"/>
  <c r="E183" i="1"/>
  <c r="E184" i="1" s="1"/>
  <c r="E185" i="1" s="1"/>
  <c r="E186" i="1" s="1"/>
  <c r="E187" i="1" s="1"/>
  <c r="E188" i="1" s="1"/>
  <c r="E189" i="1" s="1"/>
  <c r="E190" i="1" s="1"/>
  <c r="E191" i="1" s="1"/>
  <c r="E192" i="1" s="1"/>
  <c r="E193" i="1" s="1"/>
  <c r="E194" i="1" s="1"/>
  <c r="E195" i="1" s="1"/>
  <c r="E196" i="1" s="1"/>
  <c r="E197" i="1" s="1"/>
  <c r="E198" i="1" s="1"/>
  <c r="E199" i="1" s="1"/>
  <c r="E200" i="1" s="1"/>
  <c r="E201" i="1" s="1"/>
  <c r="E202" i="1" s="1"/>
  <c r="E203" i="1" s="1"/>
  <c r="E204" i="1" s="1"/>
  <c r="E205" i="1" s="1"/>
  <c r="E206" i="1" s="1"/>
  <c r="E207" i="1" s="1"/>
  <c r="E208" i="1" s="1"/>
  <c r="E209" i="1" s="1"/>
  <c r="E210" i="1" s="1"/>
  <c r="D177" i="1"/>
  <c r="E176" i="1"/>
  <c r="D176" i="1"/>
  <c r="C176" i="1"/>
  <c r="E160" i="1"/>
  <c r="E161" i="1" s="1"/>
  <c r="E162" i="1" s="1"/>
  <c r="E163" i="1" s="1"/>
  <c r="E164" i="1" s="1"/>
  <c r="E165" i="1" s="1"/>
  <c r="E166" i="1" s="1"/>
  <c r="E167" i="1" s="1"/>
  <c r="E168" i="1" s="1"/>
  <c r="E169" i="1" s="1"/>
  <c r="E170" i="1" s="1"/>
  <c r="E171" i="1" s="1"/>
  <c r="E172" i="1" s="1"/>
  <c r="E173" i="1" s="1"/>
  <c r="E174" i="1" s="1"/>
  <c r="E175" i="1" s="1"/>
  <c r="D155" i="1"/>
  <c r="C155" i="1"/>
  <c r="D154" i="1"/>
  <c r="C154" i="1"/>
  <c r="E154" i="1" s="1"/>
  <c r="E106" i="1"/>
  <c r="E107" i="1" s="1"/>
  <c r="E108" i="1" s="1"/>
  <c r="E109" i="1" s="1"/>
  <c r="E110" i="1" s="1"/>
  <c r="E111" i="1" s="1"/>
  <c r="E112" i="1" s="1"/>
  <c r="E113" i="1" s="1"/>
  <c r="E114" i="1" s="1"/>
  <c r="E115" i="1" s="1"/>
  <c r="E116" i="1" s="1"/>
  <c r="E117" i="1" s="1"/>
  <c r="E118" i="1" s="1"/>
  <c r="E119" i="1" s="1"/>
  <c r="E120" i="1" s="1"/>
  <c r="E121" i="1" s="1"/>
  <c r="E122" i="1" s="1"/>
  <c r="E123" i="1" s="1"/>
  <c r="E124" i="1" s="1"/>
  <c r="E125" i="1" s="1"/>
  <c r="E126" i="1" s="1"/>
  <c r="E127" i="1" s="1"/>
  <c r="E128" i="1" s="1"/>
  <c r="E129" i="1" s="1"/>
  <c r="E130" i="1" s="1"/>
  <c r="E131" i="1" s="1"/>
  <c r="E132" i="1" s="1"/>
  <c r="E133" i="1" s="1"/>
  <c r="E134" i="1" s="1"/>
  <c r="E135" i="1" s="1"/>
  <c r="E136" i="1" s="1"/>
  <c r="E137" i="1" s="1"/>
  <c r="E138" i="1" s="1"/>
  <c r="E139" i="1" s="1"/>
  <c r="E140" i="1" s="1"/>
  <c r="E141" i="1" s="1"/>
  <c r="E142" i="1" s="1"/>
  <c r="E143" i="1" s="1"/>
  <c r="E144" i="1" s="1"/>
  <c r="E145" i="1" s="1"/>
  <c r="E146" i="1" s="1"/>
  <c r="E147" i="1" s="1"/>
  <c r="E148" i="1" s="1"/>
  <c r="E149" i="1" s="1"/>
  <c r="E150" i="1" s="1"/>
  <c r="E151" i="1" s="1"/>
  <c r="E152" i="1" s="1"/>
  <c r="E153" i="1" s="1"/>
  <c r="C99" i="1"/>
  <c r="D97" i="1"/>
  <c r="D96" i="1"/>
  <c r="D95" i="1"/>
  <c r="E81" i="1"/>
  <c r="E82" i="1" s="1"/>
  <c r="E83" i="1" s="1"/>
  <c r="E84" i="1" s="1"/>
  <c r="E85" i="1" s="1"/>
  <c r="E86" i="1" s="1"/>
  <c r="E87" i="1" s="1"/>
  <c r="E88" i="1" s="1"/>
  <c r="E89" i="1" s="1"/>
  <c r="E90" i="1" s="1"/>
  <c r="E91" i="1" s="1"/>
  <c r="E92" i="1" s="1"/>
  <c r="E80" i="1"/>
  <c r="D75" i="1"/>
  <c r="C75" i="1"/>
  <c r="D98" i="1" s="1"/>
  <c r="D68" i="1"/>
  <c r="D69" i="1" s="1"/>
  <c r="D70" i="1" s="1"/>
  <c r="D71" i="1" s="1"/>
  <c r="D72" i="1" s="1"/>
  <c r="D73" i="1" s="1"/>
  <c r="D74" i="1" s="1"/>
  <c r="D65" i="1"/>
  <c r="C62" i="1"/>
  <c r="D62" i="1" s="1"/>
  <c r="D45" i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44" i="1"/>
  <c r="D38" i="1"/>
  <c r="C38" i="1"/>
  <c r="D94" i="1" s="1"/>
  <c r="D23" i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C20" i="1"/>
  <c r="D20" i="1" s="1"/>
  <c r="D8" i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7" i="1"/>
  <c r="E246" i="1" l="1"/>
  <c r="E93" i="1"/>
  <c r="E94" i="1" s="1"/>
  <c r="E95" i="1" s="1"/>
  <c r="E96" i="1" s="1"/>
  <c r="E97" i="1" s="1"/>
  <c r="E98" i="1" s="1"/>
  <c r="D93" i="1"/>
  <c r="D99" i="1" s="1"/>
  <c r="E99" i="1" s="1"/>
</calcChain>
</file>

<file path=xl/sharedStrings.xml><?xml version="1.0" encoding="utf-8"?>
<sst xmlns="http://schemas.openxmlformats.org/spreadsheetml/2006/main" count="269" uniqueCount="161">
  <si>
    <t>CNPJ 02.390.402/0001-75</t>
  </si>
  <si>
    <t>Quadra 89 Lote A - Parque Mingone - Luziânia - GO</t>
  </si>
  <si>
    <t xml:space="preserve"> CAIXA DINHEIRO - RECEITAS E DESPESAS</t>
  </si>
  <si>
    <t>Alimentos</t>
  </si>
  <si>
    <t xml:space="preserve">DIA </t>
  </si>
  <si>
    <t>DESCRIÇÃO</t>
  </si>
  <si>
    <t>Despesa</t>
  </si>
  <si>
    <t xml:space="preserve"> ENGENHO</t>
  </si>
  <si>
    <t xml:space="preserve">COM. DE ALIMENTOS BELEM E SILVA </t>
  </si>
  <si>
    <t xml:space="preserve">SARW COM DE ALIMENTOS LTDA </t>
  </si>
  <si>
    <t xml:space="preserve">SENDAS DISTRIBUIDORA </t>
  </si>
  <si>
    <t>Saldo Final Grupo</t>
  </si>
  <si>
    <t>Combustível</t>
  </si>
  <si>
    <t xml:space="preserve">COMBUSTIVEL </t>
  </si>
  <si>
    <t>Educação</t>
  </si>
  <si>
    <t>Escritório</t>
  </si>
  <si>
    <t xml:space="preserve">DIAS GAS DISTRIBUIDORA  DE GAS  E AGUA </t>
  </si>
  <si>
    <t xml:space="preserve">RECIBO AMILTON JUNIOR  REFERENTE ALUGEL </t>
  </si>
  <si>
    <t xml:space="preserve">RECIBO EDIVANIA - DOAÇAO PARA PROJETO </t>
  </si>
  <si>
    <t xml:space="preserve">BORRACHARIA PASSARELA </t>
  </si>
  <si>
    <t xml:space="preserve">OI-FIXO </t>
  </si>
  <si>
    <t xml:space="preserve">GODOI VALENTE </t>
  </si>
  <si>
    <t xml:space="preserve">RICARDO TELECON </t>
  </si>
  <si>
    <t xml:space="preserve">COMERCIO DE EMBALAGEM </t>
  </si>
  <si>
    <r>
      <rPr>
        <sz val="10"/>
        <color theme="1"/>
        <rFont val="Calibri"/>
        <family val="2"/>
        <scheme val="minor"/>
      </rPr>
      <t>ESCAPE -CONSERTOS E LIMPEZA EM GERA</t>
    </r>
    <r>
      <rPr>
        <sz val="10"/>
        <color rgb="FFFF0000"/>
        <rFont val="Calibri"/>
        <family val="2"/>
        <scheme val="minor"/>
      </rPr>
      <t xml:space="preserve">L </t>
    </r>
  </si>
  <si>
    <t xml:space="preserve">REDIBO ATAIDE- SERVIÇO PRESTADO </t>
  </si>
  <si>
    <t>SACARIA PETROPOLIS LTDA EPP</t>
  </si>
  <si>
    <t xml:space="preserve">A MUNDIAL LUZIANIA </t>
  </si>
  <si>
    <t>OLENICE ANTONIO PEDROSO</t>
  </si>
  <si>
    <t xml:space="preserve">JCLR COMERCIO DE ARTIGOS DE PAPELARIA </t>
  </si>
  <si>
    <t xml:space="preserve">ABA GRAFICA  RAPIDA </t>
  </si>
  <si>
    <t xml:space="preserve">RECIBO- VALE TRANSPORTE PEDRO </t>
  </si>
  <si>
    <t xml:space="preserve">RECIBO - JUNIOR CORTE DE CABELO CRIANÇAS </t>
  </si>
  <si>
    <t>Manutenção / Instalações</t>
  </si>
  <si>
    <t>Saúde</t>
  </si>
  <si>
    <t>ENTREMARYS</t>
  </si>
  <si>
    <t xml:space="preserve">DROGALINS PASSARELA </t>
  </si>
  <si>
    <t xml:space="preserve">DROGARIA DOM BOSCO </t>
  </si>
  <si>
    <t xml:space="preserve">DROGARIA PADRAO </t>
  </si>
  <si>
    <t xml:space="preserve">GROGALINS PASSARELA </t>
  </si>
  <si>
    <t xml:space="preserve">DROGARIA MARIANA </t>
  </si>
  <si>
    <t xml:space="preserve">ODONTOCOMPANY- PEDRO HENRIQUE </t>
  </si>
  <si>
    <t>DIA</t>
  </si>
  <si>
    <t>CRÉDITO</t>
  </si>
  <si>
    <t>DÉBITO</t>
  </si>
  <si>
    <t>SALDO</t>
  </si>
  <si>
    <t>Saldo Anterior OUTUBRO - 20</t>
  </si>
  <si>
    <t xml:space="preserve">TAXA ASSOCIADO - JOAO MENEZES </t>
  </si>
  <si>
    <t xml:space="preserve">RECEITA BAZAR </t>
  </si>
  <si>
    <t xml:space="preserve">VENDA - CAIXA </t>
  </si>
  <si>
    <t xml:space="preserve">DOAÇAO ASSOC. Luciano </t>
  </si>
  <si>
    <t>DOAÇAO PAULO</t>
  </si>
  <si>
    <t>TRANSF.CAIXA CEF</t>
  </si>
  <si>
    <t>Escritiório</t>
  </si>
  <si>
    <t>TOTAL</t>
  </si>
  <si>
    <t xml:space="preserve">Controle de Banco do Brasil AG 0941-5 CC 28.443-2  </t>
  </si>
  <si>
    <t>Dia</t>
  </si>
  <si>
    <t>Descrição</t>
  </si>
  <si>
    <t>Crédito</t>
  </si>
  <si>
    <t>Débito</t>
  </si>
  <si>
    <t>Saldo</t>
  </si>
  <si>
    <t>SALDO ANTERIOR</t>
  </si>
  <si>
    <t>8877-02-SOP-VALPARAISO DE GOIAS</t>
  </si>
  <si>
    <t>03/11 2912 43514-7 WILSON JOSE GO</t>
  </si>
  <si>
    <t>03/11 2883 24383-3 MANOEL DONATO</t>
  </si>
  <si>
    <t>03/11 1273 362941-4 CARLOS R L TOR</t>
  </si>
  <si>
    <t>04/11 5977 231468-1 DORACY C REIS</t>
  </si>
  <si>
    <t>104 0630 70558272134 PATRICIA TARGI</t>
  </si>
  <si>
    <t>Cobrança referente 05/11/2020</t>
  </si>
  <si>
    <t>06/11 0941 44883-4 COMUNIDADE DA</t>
  </si>
  <si>
    <t>06/11 3594 120795-4 ANNA THERESA S</t>
  </si>
  <si>
    <t>06/11 12:48 SOP-LUZIANIA</t>
  </si>
  <si>
    <t>06/11 0941 43098-6 PETRINA RODRIG</t>
  </si>
  <si>
    <t>06/11 0941 43113-3 ALAIDE RODRIGU</t>
  </si>
  <si>
    <t>06/11 3411 57326-4 JOSE CARLOS SA</t>
  </si>
  <si>
    <t>104 0804 002390402000175 COMUNIDADE DA</t>
  </si>
  <si>
    <t>FGTS ARRECADACAO GRF</t>
  </si>
  <si>
    <t>Cobrança referente 06/11/2020</t>
  </si>
  <si>
    <t>8877-01-SOP-LUZIANIA</t>
  </si>
  <si>
    <t xml:space="preserve">976 TED-Crédito em Conta </t>
  </si>
  <si>
    <t>323 0001 94837724191 Maximo Alves N</t>
  </si>
  <si>
    <t>11/11 1239 5854-8 C S FACE JESUS</t>
  </si>
  <si>
    <t>12/11 0941 44883-4 COMUNIDADE DA</t>
  </si>
  <si>
    <t>Cobrança referente 12/11/2020</t>
  </si>
  <si>
    <t>172574740001-16 FUNDO MUNICIPAL DE ASS</t>
  </si>
  <si>
    <t>RFB- DARF PRETO CALCULADO</t>
  </si>
  <si>
    <t>GPS- Ident.: 2390402000175 - 10/2020</t>
  </si>
  <si>
    <t>20/11 3477 963641-2 GUILHERMINA BA</t>
  </si>
  <si>
    <t>20/11 4267 9913534-5 WILTON ANTONIO</t>
  </si>
  <si>
    <t>23/11 0941 34932-1 MARCOS ANTONIO</t>
  </si>
  <si>
    <t>25/11 0941 43098-6 PETRINA RODRIG</t>
  </si>
  <si>
    <t>25/11 0941 43113-3 ALAIDE RODRIGU</t>
  </si>
  <si>
    <t>25/11 3411 57326-4 JOSE CARLOS SA</t>
  </si>
  <si>
    <t>341 5079 02570508179 PATRICIA NUNES SI</t>
  </si>
  <si>
    <t>Cobrança referente 25/11/2020</t>
  </si>
  <si>
    <t>RFB-DARF CODIGO DE BARRAS</t>
  </si>
  <si>
    <t>GPS- Ident.: 10998765900400 - 11/2020</t>
  </si>
  <si>
    <t>30/11 5197 8616-9 FRANCISCO SAGR</t>
  </si>
  <si>
    <t>Total</t>
  </si>
  <si>
    <t>Transferências</t>
  </si>
  <si>
    <t>Movimentação entre CC</t>
  </si>
  <si>
    <t xml:space="preserve">Controle de Banco do Brasil AG 0941-5 CC 44883-4  </t>
  </si>
  <si>
    <t>000 Saldo Anterior</t>
  </si>
  <si>
    <t>03/11 8608 8986-9 CLAUDIA VIEIRA</t>
  </si>
  <si>
    <t>Cobrança referente 04/11/2020</t>
  </si>
  <si>
    <t>237 2243 70840385153 FRANK SHIMABUK</t>
  </si>
  <si>
    <t>06/11 0941 28443-2 C S FACE JESUS</t>
  </si>
  <si>
    <t>237 2243 32741324549 ROBSON ROSA DO</t>
  </si>
  <si>
    <t>10/11 2912 29810-7 ADRIANA BARBOS</t>
  </si>
  <si>
    <t>10/11 3477 5947226-X JOSELIA SIMOES</t>
  </si>
  <si>
    <t>11/11 1230 71279-5 LUCIANA ASSIS</t>
  </si>
  <si>
    <t>11/11 5123 15700-7 FERNANDO CENTE</t>
  </si>
  <si>
    <t>12/11 0941 28443-2 C S FACE JESUS</t>
  </si>
  <si>
    <t>13/11 2912 30390-9 ANTONIO PADUA</t>
  </si>
  <si>
    <t>16/11 8611 12245-9 FABIOLA BOHMER</t>
  </si>
  <si>
    <t>22/11 5977 233127-6 DILSON MARTINS</t>
  </si>
  <si>
    <t>23/11 1606 9458172-X VANESSA MARA D</t>
  </si>
  <si>
    <t>26/11 5977 231328-6 DEJAIR C REIS</t>
  </si>
  <si>
    <t>26/11 8612 7188-9 ROSANGELA DA C</t>
  </si>
  <si>
    <t xml:space="preserve">Controle de Banco do Brasil AG 1239-4 CC 5854-8 </t>
  </si>
  <si>
    <t>03/11 4850 202899-9 ROSANA CAVALCA</t>
  </si>
  <si>
    <t>03/11 8428 60489-5 REGINA CC PINT</t>
  </si>
  <si>
    <t>01/11 5197 9605-9 RONALDO VIEIRA</t>
  </si>
  <si>
    <t>03/11 5197 12508-3 RONALDO COSTA</t>
  </si>
  <si>
    <t>01/11 5197 978491-8 JOAO FERRARI N</t>
  </si>
  <si>
    <t>05/11 5197 9558-3 LUCIANA ROCHA</t>
  </si>
  <si>
    <t>05/11 8428 26500-4 MARCELO CALDEI</t>
  </si>
  <si>
    <t>06/11 5197 970813-8 ANTONIO S COEL</t>
  </si>
  <si>
    <t>06/11 4850 41121-3 EDUARDO KOSSUK</t>
  </si>
  <si>
    <t>06/11 4884 208323-X ODETE PICCOLI</t>
  </si>
  <si>
    <t>08/11 4884 275068-6 HUGO FERNANDES</t>
  </si>
  <si>
    <t>341 9193 8458849720 OLAVO LINS E M</t>
  </si>
  <si>
    <t>09/11 2909 211188-8 CLIVIA C A JOR</t>
  </si>
  <si>
    <t>09/11 5197 63143-4 MAX MEIRA</t>
  </si>
  <si>
    <t>11/11 0941 28443-2 C S FACE JESUS</t>
  </si>
  <si>
    <t>12/11 0826 30099-3 ISABEL C A TEI</t>
  </si>
  <si>
    <t>16/11 5197 972111-8 FERNANDO S FRE</t>
  </si>
  <si>
    <t>20/11 4267 962406-6 GUSTAVO ADOLFO</t>
  </si>
  <si>
    <t>20/11 4267 2062439-5 CLARISSE NETO</t>
  </si>
  <si>
    <t>20/11 4267 3753099-2 GILBERTO CARNE</t>
  </si>
  <si>
    <t>20/11 4267 6875085-4 MARIANA NEME R</t>
  </si>
  <si>
    <t>00000000 00033169276115 ENIO FERREIRA</t>
  </si>
  <si>
    <t>24/11 4884 208080-X JOARES A CAOVI</t>
  </si>
  <si>
    <t>24/11 4885 575029-6 PAULO A D SIQU</t>
  </si>
  <si>
    <t>25/11 4885 571877-5 MARIA LOURDES</t>
  </si>
  <si>
    <t>27/11 5977 236700-9 WERICKSON COST</t>
  </si>
  <si>
    <t>30/11 4884 275068-6 HUGO FERNANDES</t>
  </si>
  <si>
    <t xml:space="preserve">Controle de CEF AG 0804 CC 1833-9  </t>
  </si>
  <si>
    <t>CRED TEV</t>
  </si>
  <si>
    <t>CRED TED</t>
  </si>
  <si>
    <t>JANILMA DE CARVALHO CASTRO</t>
  </si>
  <si>
    <t>JESSICA NUNES DE JESUS</t>
  </si>
  <si>
    <t>MARILENE DE CARVALHO</t>
  </si>
  <si>
    <t>LUCELITA DE OLIVEIRA DE MATOS</t>
  </si>
  <si>
    <t>SANDRA LUCIA DOS SANTOS BRAZ</t>
  </si>
  <si>
    <t>ELOA PAULO DE SOUZA</t>
  </si>
  <si>
    <t>MARIA NATALIA S SANTOS</t>
  </si>
  <si>
    <t>TR TEV IBC</t>
  </si>
  <si>
    <t>MANUT CTA</t>
  </si>
  <si>
    <t>DP DIN LOT</t>
  </si>
  <si>
    <t>SALDO TOTAL DO MÊS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</si>
</sst>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-416]mmmm\-yy;@"/>
    <numFmt numFmtId="165" formatCode="_-* #,##0.00\ _R_$_ _-;\-* #,##0.00\ _R_$_ _-;_-* &quot;-&quot;??\ _R_$_ _-;_-@_-"/>
  </numFmts>
  <fonts count="21" x14ac:knownFonts="1">
    <font>
      <sz val="10"/>
      <color theme="1"/>
      <name val="Calibri"/>
      <family val="2"/>
    </font>
    <font>
      <sz val="10"/>
      <color theme="1"/>
      <name val="Calibri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sz val="8"/>
      <color rgb="FF3F3F3F"/>
      <name val="Arial"/>
      <family val="2"/>
    </font>
    <font>
      <sz val="9"/>
      <color theme="1"/>
      <name val="Calibri"/>
      <family val="2"/>
      <scheme val="minor"/>
    </font>
    <font>
      <sz val="9"/>
      <color rgb="FF3F3F3F"/>
      <name val="Calibri"/>
      <family val="2"/>
      <scheme val="minor"/>
    </font>
    <font>
      <sz val="8"/>
      <color theme="1"/>
      <name val="Arial"/>
      <family val="2"/>
    </font>
    <font>
      <sz val="10"/>
      <color rgb="FF3F3F3F"/>
      <name val="Calibri"/>
      <family val="2"/>
      <scheme val="minor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1" fillId="0" borderId="0" applyFont="0" applyFill="0" applyBorder="0" applyAlignment="0" applyProtection="0"/>
  </cellStyleXfs>
  <cellXfs count="11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43" fontId="7" fillId="2" borderId="12" xfId="1" applyFont="1" applyFill="1" applyBorder="1" applyAlignment="1">
      <alignment horizontal="center" vertical="center"/>
    </xf>
    <xf numFmtId="16" fontId="5" fillId="0" borderId="13" xfId="0" applyNumberFormat="1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43" fontId="5" fillId="0" borderId="13" xfId="1" applyFont="1" applyBorder="1" applyAlignment="1">
      <alignment vertical="center"/>
    </xf>
    <xf numFmtId="43" fontId="5" fillId="3" borderId="13" xfId="1" applyFont="1" applyFill="1" applyBorder="1" applyAlignment="1">
      <alignment vertical="center"/>
    </xf>
    <xf numFmtId="0" fontId="8" fillId="2" borderId="13" xfId="0" applyFont="1" applyFill="1" applyBorder="1" applyAlignment="1">
      <alignment vertical="center"/>
    </xf>
    <xf numFmtId="0" fontId="8" fillId="2" borderId="13" xfId="0" applyFont="1" applyFill="1" applyBorder="1" applyAlignment="1">
      <alignment horizontal="right" vertical="center"/>
    </xf>
    <xf numFmtId="43" fontId="5" fillId="2" borderId="13" xfId="1" applyFont="1" applyFill="1" applyBorder="1" applyAlignment="1">
      <alignment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43" fontId="7" fillId="4" borderId="13" xfId="1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vertical="center"/>
    </xf>
    <xf numFmtId="43" fontId="9" fillId="3" borderId="13" xfId="1" applyFont="1" applyFill="1" applyBorder="1" applyAlignment="1">
      <alignment vertical="center"/>
    </xf>
    <xf numFmtId="16" fontId="5" fillId="3" borderId="13" xfId="0" applyNumberFormat="1" applyFont="1" applyFill="1" applyBorder="1" applyAlignment="1">
      <alignment vertical="center"/>
    </xf>
    <xf numFmtId="16" fontId="5" fillId="3" borderId="11" xfId="0" applyNumberFormat="1" applyFont="1" applyFill="1" applyBorder="1" applyAlignment="1">
      <alignment vertical="center"/>
    </xf>
    <xf numFmtId="43" fontId="5" fillId="3" borderId="11" xfId="1" applyFont="1" applyFill="1" applyBorder="1" applyAlignment="1">
      <alignment vertical="center"/>
    </xf>
    <xf numFmtId="0" fontId="8" fillId="4" borderId="14" xfId="0" applyFont="1" applyFill="1" applyBorder="1" applyAlignment="1">
      <alignment vertical="center"/>
    </xf>
    <xf numFmtId="0" fontId="8" fillId="4" borderId="9" xfId="0" applyFont="1" applyFill="1" applyBorder="1" applyAlignment="1">
      <alignment horizontal="right" vertical="center"/>
    </xf>
    <xf numFmtId="43" fontId="8" fillId="4" borderId="13" xfId="1" applyFont="1" applyFill="1" applyBorder="1" applyAlignment="1">
      <alignment vertical="center"/>
    </xf>
    <xf numFmtId="0" fontId="5" fillId="2" borderId="13" xfId="0" applyFont="1" applyFill="1" applyBorder="1" applyAlignment="1">
      <alignment horizontal="center" vertical="center"/>
    </xf>
    <xf numFmtId="43" fontId="7" fillId="2" borderId="16" xfId="1" applyFont="1" applyFill="1" applyBorder="1" applyAlignment="1">
      <alignment horizontal="center" vertical="center"/>
    </xf>
    <xf numFmtId="0" fontId="10" fillId="0" borderId="13" xfId="0" applyFont="1" applyBorder="1" applyAlignment="1">
      <alignment vertical="center"/>
    </xf>
    <xf numFmtId="43" fontId="8" fillId="4" borderId="9" xfId="1" applyFont="1" applyFill="1" applyBorder="1" applyAlignment="1">
      <alignment vertical="center"/>
    </xf>
    <xf numFmtId="43" fontId="8" fillId="4" borderId="15" xfId="1" applyFont="1" applyFill="1" applyBorder="1" applyAlignment="1">
      <alignment vertical="center"/>
    </xf>
    <xf numFmtId="16" fontId="8" fillId="2" borderId="14" xfId="0" applyNumberFormat="1" applyFont="1" applyFill="1" applyBorder="1" applyAlignment="1">
      <alignment vertical="center"/>
    </xf>
    <xf numFmtId="0" fontId="8" fillId="2" borderId="9" xfId="0" applyFont="1" applyFill="1" applyBorder="1" applyAlignment="1">
      <alignment horizontal="right" vertical="center"/>
    </xf>
    <xf numFmtId="43" fontId="8" fillId="2" borderId="9" xfId="1" applyFont="1" applyFill="1" applyBorder="1" applyAlignment="1">
      <alignment vertical="center"/>
    </xf>
    <xf numFmtId="0" fontId="4" fillId="4" borderId="10" xfId="0" applyFont="1" applyFill="1" applyBorder="1" applyAlignment="1">
      <alignment horizontal="center" vertical="center"/>
    </xf>
    <xf numFmtId="43" fontId="7" fillId="4" borderId="16" xfId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" fontId="3" fillId="0" borderId="17" xfId="0" applyNumberFormat="1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43" fontId="5" fillId="0" borderId="13" xfId="1" applyFont="1" applyBorder="1" applyAlignment="1">
      <alignment horizontal="center" vertical="center"/>
    </xf>
    <xf numFmtId="16" fontId="11" fillId="0" borderId="13" xfId="0" applyNumberFormat="1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43" fontId="11" fillId="0" borderId="13" xfId="1" applyFont="1" applyBorder="1" applyAlignment="1">
      <alignment vertical="center"/>
    </xf>
    <xf numFmtId="16" fontId="11" fillId="0" borderId="13" xfId="0" applyNumberFormat="1" applyFont="1" applyBorder="1"/>
    <xf numFmtId="0" fontId="11" fillId="0" borderId="13" xfId="0" applyFont="1" applyBorder="1"/>
    <xf numFmtId="43" fontId="11" fillId="0" borderId="13" xfId="1" applyFont="1" applyBorder="1"/>
    <xf numFmtId="0" fontId="12" fillId="0" borderId="13" xfId="0" applyFont="1" applyBorder="1"/>
    <xf numFmtId="0" fontId="11" fillId="2" borderId="13" xfId="0" applyFont="1" applyFill="1" applyBorder="1"/>
    <xf numFmtId="43" fontId="11" fillId="2" borderId="13" xfId="1" applyFont="1" applyFill="1" applyBorder="1"/>
    <xf numFmtId="43" fontId="11" fillId="4" borderId="13" xfId="1" applyFont="1" applyFill="1" applyBorder="1" applyAlignment="1">
      <alignment vertical="center"/>
    </xf>
    <xf numFmtId="0" fontId="11" fillId="4" borderId="13" xfId="0" applyFont="1" applyFill="1" applyBorder="1"/>
    <xf numFmtId="0" fontId="11" fillId="4" borderId="13" xfId="0" applyFont="1" applyFill="1" applyBorder="1" applyAlignment="1">
      <alignment vertical="center"/>
    </xf>
    <xf numFmtId="43" fontId="11" fillId="4" borderId="13" xfId="1" applyFont="1" applyFill="1" applyBorder="1"/>
    <xf numFmtId="43" fontId="11" fillId="5" borderId="13" xfId="1" applyFont="1" applyFill="1" applyBorder="1" applyAlignment="1">
      <alignment vertical="center"/>
    </xf>
    <xf numFmtId="14" fontId="13" fillId="0" borderId="13" xfId="0" applyNumberFormat="1" applyFont="1" applyBorder="1" applyAlignment="1">
      <alignment horizontal="center" vertical="center"/>
    </xf>
    <xf numFmtId="0" fontId="13" fillId="0" borderId="13" xfId="0" applyFont="1" applyBorder="1" applyAlignment="1">
      <alignment vertical="center"/>
    </xf>
    <xf numFmtId="43" fontId="13" fillId="0" borderId="13" xfId="1" applyFont="1" applyBorder="1" applyAlignment="1">
      <alignment vertical="center"/>
    </xf>
    <xf numFmtId="0" fontId="5" fillId="0" borderId="0" xfId="0" applyFont="1" applyAlignment="1">
      <alignment vertical="center"/>
    </xf>
    <xf numFmtId="43" fontId="5" fillId="0" borderId="0" xfId="1" applyFont="1" applyAlignment="1">
      <alignment vertical="center"/>
    </xf>
    <xf numFmtId="0" fontId="2" fillId="0" borderId="17" xfId="0" applyFont="1" applyBorder="1" applyAlignment="1">
      <alignment horizontal="left" vertical="center"/>
    </xf>
    <xf numFmtId="0" fontId="2" fillId="0" borderId="18" xfId="0" applyFont="1" applyBorder="1" applyAlignment="1">
      <alignment horizontal="center" vertical="center"/>
    </xf>
    <xf numFmtId="43" fontId="11" fillId="0" borderId="18" xfId="1" applyFont="1" applyBorder="1" applyAlignment="1">
      <alignment horizontal="center" vertical="center"/>
    </xf>
    <xf numFmtId="43" fontId="11" fillId="0" borderId="19" xfId="1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43" fontId="6" fillId="0" borderId="21" xfId="1" applyFont="1" applyBorder="1" applyAlignment="1">
      <alignment horizontal="center" vertical="center"/>
    </xf>
    <xf numFmtId="43" fontId="6" fillId="0" borderId="22" xfId="1" applyFont="1" applyBorder="1" applyAlignment="1">
      <alignment horizontal="center" vertical="center"/>
    </xf>
    <xf numFmtId="14" fontId="5" fillId="0" borderId="0" xfId="0" applyNumberFormat="1" applyFont="1" applyAlignment="1">
      <alignment vertical="center" wrapText="1"/>
    </xf>
    <xf numFmtId="43" fontId="5" fillId="0" borderId="0" xfId="1" applyFont="1" applyAlignment="1">
      <alignment vertical="center" wrapText="1"/>
    </xf>
    <xf numFmtId="43" fontId="5" fillId="0" borderId="0" xfId="1" applyFont="1"/>
    <xf numFmtId="43" fontId="5" fillId="0" borderId="2" xfId="1" applyFont="1" applyBorder="1" applyAlignment="1">
      <alignment vertical="center"/>
    </xf>
    <xf numFmtId="14" fontId="14" fillId="0" borderId="13" xfId="0" applyNumberFormat="1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4" fontId="14" fillId="0" borderId="13" xfId="2" applyNumberFormat="1" applyFont="1" applyBorder="1" applyAlignment="1">
      <alignment horizontal="right" vertical="center"/>
    </xf>
    <xf numFmtId="14" fontId="15" fillId="6" borderId="9" xfId="0" applyNumberFormat="1" applyFont="1" applyFill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43" fontId="16" fillId="0" borderId="0" xfId="1" applyFont="1" applyBorder="1" applyAlignment="1">
      <alignment horizontal="center" vertical="center"/>
    </xf>
    <xf numFmtId="43" fontId="11" fillId="0" borderId="0" xfId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3" fontId="11" fillId="0" borderId="4" xfId="1" applyFont="1" applyBorder="1" applyAlignment="1">
      <alignment horizontal="center" vertical="center"/>
    </xf>
    <xf numFmtId="43" fontId="11" fillId="0" borderId="5" xfId="1" applyFont="1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21" xfId="0" applyBorder="1"/>
    <xf numFmtId="43" fontId="6" fillId="0" borderId="21" xfId="1" applyFont="1" applyBorder="1" applyAlignment="1">
      <alignment horizontal="center"/>
    </xf>
    <xf numFmtId="43" fontId="6" fillId="0" borderId="22" xfId="1" applyFont="1" applyBorder="1" applyAlignment="1">
      <alignment horizontal="center"/>
    </xf>
    <xf numFmtId="14" fontId="17" fillId="6" borderId="9" xfId="0" applyNumberFormat="1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43" fontId="11" fillId="0" borderId="4" xfId="1" applyFont="1" applyBorder="1" applyAlignment="1">
      <alignment horizontal="left" vertical="center"/>
    </xf>
    <xf numFmtId="43" fontId="11" fillId="0" borderId="5" xfId="1" applyFont="1" applyBorder="1" applyAlignment="1">
      <alignment horizontal="left" vertical="center"/>
    </xf>
    <xf numFmtId="0" fontId="14" fillId="0" borderId="13" xfId="0" applyFont="1" applyBorder="1" applyAlignment="1">
      <alignment vertical="center"/>
    </xf>
    <xf numFmtId="4" fontId="14" fillId="0" borderId="13" xfId="2" applyNumberFormat="1" applyFont="1" applyBorder="1" applyAlignment="1">
      <alignment vertical="center"/>
    </xf>
    <xf numFmtId="0" fontId="18" fillId="0" borderId="20" xfId="0" applyFont="1" applyBorder="1" applyAlignment="1">
      <alignment horizontal="center" vertical="center"/>
    </xf>
    <xf numFmtId="0" fontId="18" fillId="0" borderId="21" xfId="0" applyFont="1" applyBorder="1" applyAlignment="1">
      <alignment vertical="center"/>
    </xf>
    <xf numFmtId="43" fontId="18" fillId="0" borderId="21" xfId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43" fontId="11" fillId="0" borderId="0" xfId="1" applyFont="1" applyBorder="1" applyAlignment="1">
      <alignment horizontal="left" vertical="center"/>
    </xf>
    <xf numFmtId="43" fontId="11" fillId="0" borderId="2" xfId="1" applyFont="1" applyBorder="1" applyAlignment="1">
      <alignment horizontal="left" vertical="center"/>
    </xf>
    <xf numFmtId="14" fontId="19" fillId="6" borderId="13" xfId="0" applyNumberFormat="1" applyFont="1" applyFill="1" applyBorder="1" applyAlignment="1">
      <alignment horizontal="center" vertical="center" wrapText="1"/>
    </xf>
    <xf numFmtId="43" fontId="20" fillId="0" borderId="21" xfId="1" applyFont="1" applyBorder="1" applyAlignment="1">
      <alignment horizontal="center" vertical="center"/>
    </xf>
    <xf numFmtId="0" fontId="2" fillId="0" borderId="20" xfId="0" applyFont="1" applyBorder="1" applyAlignment="1">
      <alignment horizontal="left" vertical="center"/>
    </xf>
    <xf numFmtId="0" fontId="2" fillId="0" borderId="21" xfId="0" applyFont="1" applyBorder="1" applyAlignment="1">
      <alignment horizontal="right" vertical="center"/>
    </xf>
    <xf numFmtId="0" fontId="2" fillId="0" borderId="22" xfId="0" applyFont="1" applyBorder="1" applyAlignment="1">
      <alignment horizontal="right" vertical="center"/>
    </xf>
    <xf numFmtId="43" fontId="11" fillId="0" borderId="23" xfId="1" applyFont="1" applyBorder="1" applyAlignment="1">
      <alignment vertical="center"/>
    </xf>
  </cellXfs>
  <cellStyles count="3">
    <cellStyle name="Normal" xfId="0" builtinId="0"/>
    <cellStyle name="Vírgula" xfId="1" builtinId="3"/>
    <cellStyle name="Vírgula 7" xfId="2" xr:uid="{387E898B-327E-42D7-9936-1488BB697F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AFB7E-1FF3-4EF1-A8DD-699AFA7A3F6B}">
  <dimension ref="A1:M246"/>
  <sheetViews>
    <sheetView tabSelected="1" workbookViewId="0">
      <selection sqref="A1:XFD1048576"/>
    </sheetView>
  </sheetViews>
  <sheetFormatPr defaultRowHeight="13.8" x14ac:dyDescent="0.3"/>
  <cols>
    <col min="1" max="1" width="18" customWidth="1"/>
    <col min="2" max="2" width="52.33203125" customWidth="1"/>
    <col min="3" max="4" width="18" customWidth="1"/>
    <col min="5" max="5" width="20.109375" customWidth="1"/>
  </cols>
  <sheetData>
    <row r="1" spans="1:4" ht="14.4" x14ac:dyDescent="0.3">
      <c r="A1" s="1" t="s">
        <v>0</v>
      </c>
      <c r="B1" s="2"/>
      <c r="C1" s="2"/>
      <c r="D1" s="3"/>
    </row>
    <row r="2" spans="1:4" ht="14.4" x14ac:dyDescent="0.3">
      <c r="A2" s="1" t="s">
        <v>1</v>
      </c>
      <c r="B2" s="2"/>
      <c r="C2" s="2"/>
      <c r="D2" s="3"/>
    </row>
    <row r="3" spans="1:4" ht="15" thickBot="1" x14ac:dyDescent="0.35">
      <c r="A3" s="4" t="s">
        <v>2</v>
      </c>
      <c r="B3" s="5"/>
      <c r="C3" s="5"/>
      <c r="D3" s="6"/>
    </row>
    <row r="4" spans="1:4" ht="21" x14ac:dyDescent="0.3">
      <c r="A4" s="7">
        <v>44136</v>
      </c>
      <c r="B4" s="8"/>
      <c r="C4" s="8"/>
      <c r="D4" s="9"/>
    </row>
    <row r="5" spans="1:4" ht="18" x14ac:dyDescent="0.3">
      <c r="A5" s="10" t="s">
        <v>3</v>
      </c>
      <c r="B5" s="10"/>
      <c r="C5" s="10"/>
      <c r="D5" s="11"/>
    </row>
    <row r="6" spans="1:4" ht="15.6" x14ac:dyDescent="0.3">
      <c r="A6" s="12" t="s">
        <v>4</v>
      </c>
      <c r="B6" s="12" t="s">
        <v>5</v>
      </c>
      <c r="C6" s="12" t="s">
        <v>6</v>
      </c>
      <c r="D6" s="13">
        <v>1200</v>
      </c>
    </row>
    <row r="7" spans="1:4" x14ac:dyDescent="0.3">
      <c r="A7" s="14">
        <v>44134</v>
      </c>
      <c r="B7" s="15" t="s">
        <v>7</v>
      </c>
      <c r="C7" s="16">
        <v>13.5</v>
      </c>
      <c r="D7" s="17">
        <f t="shared" ref="D7:D19" si="0">D6-C7</f>
        <v>1186.5</v>
      </c>
    </row>
    <row r="8" spans="1:4" x14ac:dyDescent="0.3">
      <c r="A8" s="14">
        <v>44134</v>
      </c>
      <c r="B8" s="15" t="s">
        <v>7</v>
      </c>
      <c r="C8" s="16">
        <v>42</v>
      </c>
      <c r="D8" s="17">
        <f t="shared" si="0"/>
        <v>1144.5</v>
      </c>
    </row>
    <row r="9" spans="1:4" x14ac:dyDescent="0.3">
      <c r="A9" s="14">
        <v>44139</v>
      </c>
      <c r="B9" s="15" t="s">
        <v>8</v>
      </c>
      <c r="C9" s="16">
        <v>12.77</v>
      </c>
      <c r="D9" s="17">
        <f t="shared" si="0"/>
        <v>1131.73</v>
      </c>
    </row>
    <row r="10" spans="1:4" x14ac:dyDescent="0.3">
      <c r="A10" s="14">
        <v>44140</v>
      </c>
      <c r="B10" s="15" t="s">
        <v>8</v>
      </c>
      <c r="C10" s="16">
        <v>4.49</v>
      </c>
      <c r="D10" s="17">
        <f t="shared" si="0"/>
        <v>1127.24</v>
      </c>
    </row>
    <row r="11" spans="1:4" x14ac:dyDescent="0.3">
      <c r="A11" s="14">
        <v>44140</v>
      </c>
      <c r="B11" s="15" t="s">
        <v>8</v>
      </c>
      <c r="C11" s="16">
        <v>4.49</v>
      </c>
      <c r="D11" s="17">
        <f t="shared" si="0"/>
        <v>1122.75</v>
      </c>
    </row>
    <row r="12" spans="1:4" x14ac:dyDescent="0.3">
      <c r="A12" s="14">
        <v>44141</v>
      </c>
      <c r="B12" s="15" t="s">
        <v>9</v>
      </c>
      <c r="C12" s="16">
        <v>11.96</v>
      </c>
      <c r="D12" s="17">
        <f t="shared" si="0"/>
        <v>1110.79</v>
      </c>
    </row>
    <row r="13" spans="1:4" x14ac:dyDescent="0.3">
      <c r="A13" s="14">
        <v>44151</v>
      </c>
      <c r="B13" s="15" t="s">
        <v>8</v>
      </c>
      <c r="C13" s="16">
        <v>6.6</v>
      </c>
      <c r="D13" s="17">
        <f t="shared" si="0"/>
        <v>1104.19</v>
      </c>
    </row>
    <row r="14" spans="1:4" x14ac:dyDescent="0.3">
      <c r="A14" s="14">
        <v>44155</v>
      </c>
      <c r="B14" s="15" t="s">
        <v>9</v>
      </c>
      <c r="C14" s="16">
        <v>26.95</v>
      </c>
      <c r="D14" s="17">
        <f t="shared" si="0"/>
        <v>1077.24</v>
      </c>
    </row>
    <row r="15" spans="1:4" x14ac:dyDescent="0.3">
      <c r="A15" s="14">
        <v>44155</v>
      </c>
      <c r="B15" s="15" t="s">
        <v>10</v>
      </c>
      <c r="C15" s="16">
        <v>69.34</v>
      </c>
      <c r="D15" s="17">
        <f t="shared" si="0"/>
        <v>1007.9</v>
      </c>
    </row>
    <row r="16" spans="1:4" x14ac:dyDescent="0.3">
      <c r="A16" s="14">
        <v>44155</v>
      </c>
      <c r="B16" s="15" t="s">
        <v>10</v>
      </c>
      <c r="C16" s="16">
        <v>6.87</v>
      </c>
      <c r="D16" s="17">
        <f t="shared" si="0"/>
        <v>1001.03</v>
      </c>
    </row>
    <row r="17" spans="1:4" x14ac:dyDescent="0.3">
      <c r="A17" s="14">
        <v>44156</v>
      </c>
      <c r="B17" s="15" t="s">
        <v>8</v>
      </c>
      <c r="C17" s="16">
        <v>4.99</v>
      </c>
      <c r="D17" s="17">
        <f t="shared" si="0"/>
        <v>996.04</v>
      </c>
    </row>
    <row r="18" spans="1:4" x14ac:dyDescent="0.3">
      <c r="A18" s="14">
        <v>44161</v>
      </c>
      <c r="B18" s="15" t="s">
        <v>9</v>
      </c>
      <c r="C18" s="16">
        <v>36.61</v>
      </c>
      <c r="D18" s="17">
        <f t="shared" si="0"/>
        <v>959.43</v>
      </c>
    </row>
    <row r="19" spans="1:4" x14ac:dyDescent="0.3">
      <c r="A19" s="14">
        <v>44163</v>
      </c>
      <c r="B19" s="15" t="s">
        <v>8</v>
      </c>
      <c r="C19" s="16">
        <v>9.7100000000000009</v>
      </c>
      <c r="D19" s="17">
        <f t="shared" si="0"/>
        <v>949.71999999999991</v>
      </c>
    </row>
    <row r="20" spans="1:4" x14ac:dyDescent="0.3">
      <c r="A20" s="18"/>
      <c r="B20" s="19" t="s">
        <v>11</v>
      </c>
      <c r="C20" s="18">
        <f>SUM(C7:C19)</f>
        <v>250.28</v>
      </c>
      <c r="D20" s="20">
        <f>D6-C20</f>
        <v>949.72</v>
      </c>
    </row>
    <row r="21" spans="1:4" ht="18" x14ac:dyDescent="0.3">
      <c r="A21" s="21" t="s">
        <v>12</v>
      </c>
      <c r="B21" s="22"/>
      <c r="C21" s="22"/>
      <c r="D21" s="23"/>
    </row>
    <row r="22" spans="1:4" ht="15.6" x14ac:dyDescent="0.3">
      <c r="A22" s="24" t="s">
        <v>4</v>
      </c>
      <c r="B22" s="24" t="s">
        <v>5</v>
      </c>
      <c r="C22" s="24" t="s">
        <v>6</v>
      </c>
      <c r="D22" s="25">
        <v>1000</v>
      </c>
    </row>
    <row r="23" spans="1:4" ht="15.6" x14ac:dyDescent="0.3">
      <c r="A23" s="14">
        <v>44138</v>
      </c>
      <c r="B23" s="26" t="s">
        <v>13</v>
      </c>
      <c r="C23" s="16">
        <v>39</v>
      </c>
      <c r="D23" s="27">
        <f t="shared" ref="D23:D37" si="1">D22-C23</f>
        <v>961</v>
      </c>
    </row>
    <row r="24" spans="1:4" ht="15.6" x14ac:dyDescent="0.3">
      <c r="A24" s="28">
        <v>44138</v>
      </c>
      <c r="B24" s="26" t="s">
        <v>13</v>
      </c>
      <c r="C24" s="17">
        <v>60</v>
      </c>
      <c r="D24" s="27">
        <f t="shared" si="1"/>
        <v>901</v>
      </c>
    </row>
    <row r="25" spans="1:4" ht="15.6" x14ac:dyDescent="0.3">
      <c r="A25" s="28">
        <v>44142</v>
      </c>
      <c r="B25" s="26" t="s">
        <v>13</v>
      </c>
      <c r="C25" s="17">
        <v>50</v>
      </c>
      <c r="D25" s="27">
        <f t="shared" si="1"/>
        <v>851</v>
      </c>
    </row>
    <row r="26" spans="1:4" ht="15.6" x14ac:dyDescent="0.3">
      <c r="A26" s="14">
        <v>44142</v>
      </c>
      <c r="B26" s="26" t="s">
        <v>13</v>
      </c>
      <c r="C26" s="16">
        <v>135.97999999999999</v>
      </c>
      <c r="D26" s="27">
        <f t="shared" si="1"/>
        <v>715.02</v>
      </c>
    </row>
    <row r="27" spans="1:4" ht="15.6" x14ac:dyDescent="0.3">
      <c r="A27" s="28">
        <v>44144</v>
      </c>
      <c r="B27" s="26" t="s">
        <v>13</v>
      </c>
      <c r="C27" s="17">
        <v>100</v>
      </c>
      <c r="D27" s="27">
        <f t="shared" si="1"/>
        <v>615.02</v>
      </c>
    </row>
    <row r="28" spans="1:4" ht="15.6" x14ac:dyDescent="0.3">
      <c r="A28" s="14">
        <v>44146</v>
      </c>
      <c r="B28" s="26" t="s">
        <v>13</v>
      </c>
      <c r="C28" s="16">
        <v>150</v>
      </c>
      <c r="D28" s="27">
        <f t="shared" si="1"/>
        <v>465.02</v>
      </c>
    </row>
    <row r="29" spans="1:4" ht="15.6" x14ac:dyDescent="0.3">
      <c r="A29" s="14">
        <v>44148</v>
      </c>
      <c r="B29" s="26" t="s">
        <v>13</v>
      </c>
      <c r="C29" s="16">
        <v>50</v>
      </c>
      <c r="D29" s="27">
        <f t="shared" si="1"/>
        <v>415.02</v>
      </c>
    </row>
    <row r="30" spans="1:4" ht="15.6" x14ac:dyDescent="0.3">
      <c r="A30" s="28">
        <v>44151</v>
      </c>
      <c r="B30" s="26" t="s">
        <v>13</v>
      </c>
      <c r="C30" s="17">
        <v>50</v>
      </c>
      <c r="D30" s="27">
        <f t="shared" si="1"/>
        <v>365.02</v>
      </c>
    </row>
    <row r="31" spans="1:4" ht="15.6" x14ac:dyDescent="0.3">
      <c r="A31" s="14">
        <v>44155</v>
      </c>
      <c r="B31" s="26" t="s">
        <v>13</v>
      </c>
      <c r="C31" s="16">
        <v>50</v>
      </c>
      <c r="D31" s="27">
        <f t="shared" si="1"/>
        <v>315.02</v>
      </c>
    </row>
    <row r="32" spans="1:4" ht="15.6" x14ac:dyDescent="0.3">
      <c r="A32" s="14">
        <v>44155</v>
      </c>
      <c r="B32" s="26" t="s">
        <v>13</v>
      </c>
      <c r="C32" s="16">
        <v>100</v>
      </c>
      <c r="D32" s="27">
        <f t="shared" si="1"/>
        <v>215.01999999999998</v>
      </c>
    </row>
    <row r="33" spans="1:4" ht="15.6" x14ac:dyDescent="0.3">
      <c r="A33" s="28">
        <v>44158</v>
      </c>
      <c r="B33" s="26" t="s">
        <v>13</v>
      </c>
      <c r="C33" s="17">
        <v>30</v>
      </c>
      <c r="D33" s="27">
        <f t="shared" si="1"/>
        <v>185.01999999999998</v>
      </c>
    </row>
    <row r="34" spans="1:4" ht="15.6" x14ac:dyDescent="0.3">
      <c r="A34" s="14">
        <v>44158</v>
      </c>
      <c r="B34" s="26" t="s">
        <v>13</v>
      </c>
      <c r="C34" s="16">
        <v>50</v>
      </c>
      <c r="D34" s="27">
        <f t="shared" si="1"/>
        <v>135.01999999999998</v>
      </c>
    </row>
    <row r="35" spans="1:4" ht="15.6" x14ac:dyDescent="0.3">
      <c r="A35" s="28">
        <v>44160</v>
      </c>
      <c r="B35" s="26" t="s">
        <v>13</v>
      </c>
      <c r="C35" s="17">
        <v>50</v>
      </c>
      <c r="D35" s="27">
        <f t="shared" si="1"/>
        <v>85.019999999999982</v>
      </c>
    </row>
    <row r="36" spans="1:4" ht="15.6" x14ac:dyDescent="0.3">
      <c r="A36" s="29">
        <v>44161</v>
      </c>
      <c r="B36" s="26" t="s">
        <v>13</v>
      </c>
      <c r="C36" s="30">
        <v>80</v>
      </c>
      <c r="D36" s="27">
        <f t="shared" si="1"/>
        <v>5.0199999999999818</v>
      </c>
    </row>
    <row r="37" spans="1:4" ht="15.6" x14ac:dyDescent="0.3">
      <c r="A37" s="28">
        <v>44163</v>
      </c>
      <c r="B37" s="26" t="s">
        <v>13</v>
      </c>
      <c r="C37" s="17">
        <v>50</v>
      </c>
      <c r="D37" s="27">
        <f t="shared" si="1"/>
        <v>-44.980000000000018</v>
      </c>
    </row>
    <row r="38" spans="1:4" x14ac:dyDescent="0.3">
      <c r="A38" s="31"/>
      <c r="B38" s="32" t="s">
        <v>11</v>
      </c>
      <c r="C38" s="33">
        <f>SUM(C23:C37)</f>
        <v>1044.98</v>
      </c>
      <c r="D38" s="33">
        <f>D22-C38</f>
        <v>-44.980000000000018</v>
      </c>
    </row>
    <row r="39" spans="1:4" ht="18" x14ac:dyDescent="0.3">
      <c r="A39" s="10" t="s">
        <v>14</v>
      </c>
      <c r="B39" s="10"/>
      <c r="C39" s="10"/>
      <c r="D39" s="11"/>
    </row>
    <row r="40" spans="1:4" ht="15.6" x14ac:dyDescent="0.3">
      <c r="A40" s="34" t="s">
        <v>4</v>
      </c>
      <c r="B40" s="34" t="s">
        <v>5</v>
      </c>
      <c r="C40" s="34" t="s">
        <v>6</v>
      </c>
      <c r="D40" s="35">
        <v>500</v>
      </c>
    </row>
    <row r="41" spans="1:4" x14ac:dyDescent="0.3">
      <c r="A41" s="14"/>
      <c r="B41" s="19" t="s">
        <v>11</v>
      </c>
      <c r="C41" s="16">
        <v>0</v>
      </c>
      <c r="D41" s="16">
        <v>0</v>
      </c>
    </row>
    <row r="42" spans="1:4" ht="18" x14ac:dyDescent="0.3">
      <c r="A42" s="21" t="s">
        <v>15</v>
      </c>
      <c r="B42" s="22"/>
      <c r="C42" s="22"/>
      <c r="D42" s="23"/>
    </row>
    <row r="43" spans="1:4" ht="15.6" x14ac:dyDescent="0.3">
      <c r="A43" s="24" t="s">
        <v>4</v>
      </c>
      <c r="B43" s="24" t="s">
        <v>5</v>
      </c>
      <c r="C43" s="24" t="s">
        <v>6</v>
      </c>
      <c r="D43" s="25">
        <v>650</v>
      </c>
    </row>
    <row r="44" spans="1:4" x14ac:dyDescent="0.3">
      <c r="A44" s="14">
        <v>44138</v>
      </c>
      <c r="B44" s="15" t="s">
        <v>16</v>
      </c>
      <c r="C44" s="16">
        <v>326</v>
      </c>
      <c r="D44" s="17">
        <f t="shared" ref="D44:D61" si="2">D43-C44</f>
        <v>324</v>
      </c>
    </row>
    <row r="45" spans="1:4" x14ac:dyDescent="0.3">
      <c r="A45" s="14">
        <v>44144</v>
      </c>
      <c r="B45" s="15" t="s">
        <v>17</v>
      </c>
      <c r="C45" s="16">
        <v>120</v>
      </c>
      <c r="D45" s="17">
        <f t="shared" si="2"/>
        <v>204</v>
      </c>
    </row>
    <row r="46" spans="1:4" x14ac:dyDescent="0.3">
      <c r="A46" s="14">
        <v>44149</v>
      </c>
      <c r="B46" s="15" t="s">
        <v>18</v>
      </c>
      <c r="C46" s="16">
        <v>250</v>
      </c>
      <c r="D46" s="17">
        <f t="shared" si="2"/>
        <v>-46</v>
      </c>
    </row>
    <row r="47" spans="1:4" x14ac:dyDescent="0.3">
      <c r="A47" s="14">
        <v>44151</v>
      </c>
      <c r="B47" s="15" t="s">
        <v>19</v>
      </c>
      <c r="C47" s="16">
        <v>35</v>
      </c>
      <c r="D47" s="17">
        <f t="shared" si="2"/>
        <v>-81</v>
      </c>
    </row>
    <row r="48" spans="1:4" x14ac:dyDescent="0.3">
      <c r="A48" s="14">
        <v>44151</v>
      </c>
      <c r="B48" s="15" t="s">
        <v>20</v>
      </c>
      <c r="C48" s="16">
        <v>179.88</v>
      </c>
      <c r="D48" s="17">
        <f t="shared" si="2"/>
        <v>-260.88</v>
      </c>
    </row>
    <row r="49" spans="1:4" x14ac:dyDescent="0.3">
      <c r="A49" s="14">
        <v>44151</v>
      </c>
      <c r="B49" s="15" t="s">
        <v>21</v>
      </c>
      <c r="C49" s="16">
        <v>75</v>
      </c>
      <c r="D49" s="17">
        <f t="shared" si="2"/>
        <v>-335.88</v>
      </c>
    </row>
    <row r="50" spans="1:4" x14ac:dyDescent="0.3">
      <c r="A50" s="14">
        <v>44151</v>
      </c>
      <c r="B50" s="15" t="s">
        <v>21</v>
      </c>
      <c r="C50" s="16">
        <v>95</v>
      </c>
      <c r="D50" s="17">
        <f t="shared" si="2"/>
        <v>-430.88</v>
      </c>
    </row>
    <row r="51" spans="1:4" x14ac:dyDescent="0.3">
      <c r="A51" s="14">
        <v>44151</v>
      </c>
      <c r="B51" s="15" t="s">
        <v>22</v>
      </c>
      <c r="C51" s="16">
        <v>140</v>
      </c>
      <c r="D51" s="17">
        <f t="shared" si="2"/>
        <v>-570.88</v>
      </c>
    </row>
    <row r="52" spans="1:4" x14ac:dyDescent="0.3">
      <c r="A52" s="14">
        <v>44155</v>
      </c>
      <c r="B52" s="15" t="s">
        <v>23</v>
      </c>
      <c r="C52" s="16">
        <v>22.95</v>
      </c>
      <c r="D52" s="17">
        <f t="shared" si="2"/>
        <v>-593.83000000000004</v>
      </c>
    </row>
    <row r="53" spans="1:4" x14ac:dyDescent="0.3">
      <c r="A53" s="14">
        <v>44155</v>
      </c>
      <c r="B53" s="36" t="s">
        <v>24</v>
      </c>
      <c r="C53" s="16">
        <v>190</v>
      </c>
      <c r="D53" s="17">
        <f t="shared" si="2"/>
        <v>-783.83</v>
      </c>
    </row>
    <row r="54" spans="1:4" x14ac:dyDescent="0.3">
      <c r="A54" s="14">
        <v>44158</v>
      </c>
      <c r="B54" s="15" t="s">
        <v>25</v>
      </c>
      <c r="C54" s="16">
        <v>150</v>
      </c>
      <c r="D54" s="17">
        <f t="shared" si="2"/>
        <v>-933.83</v>
      </c>
    </row>
    <row r="55" spans="1:4" x14ac:dyDescent="0.3">
      <c r="A55" s="14">
        <v>44160</v>
      </c>
      <c r="B55" s="15" t="s">
        <v>26</v>
      </c>
      <c r="C55" s="16">
        <v>24.99</v>
      </c>
      <c r="D55" s="17">
        <f t="shared" si="2"/>
        <v>-958.82</v>
      </c>
    </row>
    <row r="56" spans="1:4" x14ac:dyDescent="0.3">
      <c r="A56" s="14">
        <v>44161</v>
      </c>
      <c r="B56" s="15" t="s">
        <v>27</v>
      </c>
      <c r="C56" s="16">
        <v>158.22</v>
      </c>
      <c r="D56" s="17">
        <f t="shared" si="2"/>
        <v>-1117.04</v>
      </c>
    </row>
    <row r="57" spans="1:4" x14ac:dyDescent="0.3">
      <c r="A57" s="14">
        <v>44162</v>
      </c>
      <c r="B57" s="15" t="s">
        <v>28</v>
      </c>
      <c r="C57" s="16">
        <v>23.89</v>
      </c>
      <c r="D57" s="17">
        <f t="shared" si="2"/>
        <v>-1140.93</v>
      </c>
    </row>
    <row r="58" spans="1:4" x14ac:dyDescent="0.3">
      <c r="A58" s="14">
        <v>44162</v>
      </c>
      <c r="B58" s="15" t="s">
        <v>29</v>
      </c>
      <c r="C58" s="16">
        <v>4</v>
      </c>
      <c r="D58" s="17">
        <f t="shared" si="2"/>
        <v>-1144.93</v>
      </c>
    </row>
    <row r="59" spans="1:4" x14ac:dyDescent="0.3">
      <c r="A59" s="14">
        <v>44162</v>
      </c>
      <c r="B59" s="15" t="s">
        <v>30</v>
      </c>
      <c r="C59" s="16">
        <v>50</v>
      </c>
      <c r="D59" s="17">
        <f t="shared" si="2"/>
        <v>-1194.93</v>
      </c>
    </row>
    <row r="60" spans="1:4" x14ac:dyDescent="0.3">
      <c r="A60" s="14">
        <v>44165</v>
      </c>
      <c r="B60" s="15" t="s">
        <v>31</v>
      </c>
      <c r="C60" s="16">
        <v>90</v>
      </c>
      <c r="D60" s="17">
        <f t="shared" si="2"/>
        <v>-1284.93</v>
      </c>
    </row>
    <row r="61" spans="1:4" x14ac:dyDescent="0.3">
      <c r="A61" s="14">
        <v>44165</v>
      </c>
      <c r="B61" s="15" t="s">
        <v>32</v>
      </c>
      <c r="C61" s="16">
        <v>85</v>
      </c>
      <c r="D61" s="17">
        <f t="shared" si="2"/>
        <v>-1369.93</v>
      </c>
    </row>
    <row r="62" spans="1:4" x14ac:dyDescent="0.3">
      <c r="A62" s="14"/>
      <c r="B62" s="32"/>
      <c r="C62" s="37">
        <f>SUM(C44:C61)</f>
        <v>2019.9300000000003</v>
      </c>
      <c r="D62" s="38">
        <f>D43-C62</f>
        <v>-1369.9300000000003</v>
      </c>
    </row>
    <row r="63" spans="1:4" ht="18" x14ac:dyDescent="0.3">
      <c r="A63" s="10" t="s">
        <v>33</v>
      </c>
      <c r="B63" s="10"/>
      <c r="C63" s="10"/>
      <c r="D63" s="11"/>
    </row>
    <row r="64" spans="1:4" ht="15.6" x14ac:dyDescent="0.3">
      <c r="A64" s="34" t="s">
        <v>4</v>
      </c>
      <c r="B64" s="34" t="s">
        <v>5</v>
      </c>
      <c r="C64" s="34" t="s">
        <v>6</v>
      </c>
      <c r="D64" s="35">
        <v>600</v>
      </c>
    </row>
    <row r="65" spans="1:5" x14ac:dyDescent="0.3">
      <c r="A65" s="39"/>
      <c r="B65" s="40" t="s">
        <v>11</v>
      </c>
      <c r="C65" s="41">
        <v>0</v>
      </c>
      <c r="D65" s="16">
        <f>D64-C65</f>
        <v>600</v>
      </c>
    </row>
    <row r="66" spans="1:5" ht="18" x14ac:dyDescent="0.3">
      <c r="A66" s="22" t="s">
        <v>34</v>
      </c>
      <c r="B66" s="22"/>
      <c r="C66" s="22"/>
      <c r="D66" s="42"/>
    </row>
    <row r="67" spans="1:5" ht="15.6" x14ac:dyDescent="0.3">
      <c r="A67" s="24" t="s">
        <v>4</v>
      </c>
      <c r="B67" s="24" t="s">
        <v>5</v>
      </c>
      <c r="C67" s="24" t="s">
        <v>6</v>
      </c>
      <c r="D67" s="43">
        <v>750</v>
      </c>
    </row>
    <row r="68" spans="1:5" x14ac:dyDescent="0.3">
      <c r="A68" s="14">
        <v>44138</v>
      </c>
      <c r="B68" s="15" t="s">
        <v>35</v>
      </c>
      <c r="C68" s="16">
        <v>72.790000000000006</v>
      </c>
      <c r="D68" s="16">
        <f t="shared" ref="D68:D74" si="3">D67-C68</f>
        <v>677.21</v>
      </c>
    </row>
    <row r="69" spans="1:5" x14ac:dyDescent="0.3">
      <c r="A69" s="14">
        <v>44139</v>
      </c>
      <c r="B69" s="15" t="s">
        <v>36</v>
      </c>
      <c r="C69" s="16">
        <v>16.899999999999999</v>
      </c>
      <c r="D69" s="16">
        <f t="shared" si="3"/>
        <v>660.31000000000006</v>
      </c>
    </row>
    <row r="70" spans="1:5" x14ac:dyDescent="0.3">
      <c r="A70" s="14">
        <v>44156</v>
      </c>
      <c r="B70" s="15" t="s">
        <v>37</v>
      </c>
      <c r="C70" s="16">
        <v>15</v>
      </c>
      <c r="D70" s="16">
        <f t="shared" si="3"/>
        <v>645.31000000000006</v>
      </c>
    </row>
    <row r="71" spans="1:5" x14ac:dyDescent="0.3">
      <c r="A71" s="14">
        <v>44159</v>
      </c>
      <c r="B71" s="15" t="s">
        <v>38</v>
      </c>
      <c r="C71" s="16">
        <v>48</v>
      </c>
      <c r="D71" s="16">
        <f t="shared" si="3"/>
        <v>597.31000000000006</v>
      </c>
    </row>
    <row r="72" spans="1:5" x14ac:dyDescent="0.3">
      <c r="A72" s="14">
        <v>44160</v>
      </c>
      <c r="B72" s="15" t="s">
        <v>39</v>
      </c>
      <c r="C72" s="16">
        <v>17</v>
      </c>
      <c r="D72" s="16">
        <f t="shared" si="3"/>
        <v>580.31000000000006</v>
      </c>
    </row>
    <row r="73" spans="1:5" x14ac:dyDescent="0.3">
      <c r="A73" s="14">
        <v>44162</v>
      </c>
      <c r="B73" s="15" t="s">
        <v>40</v>
      </c>
      <c r="C73" s="16">
        <v>16.5</v>
      </c>
      <c r="D73" s="16">
        <f t="shared" si="3"/>
        <v>563.81000000000006</v>
      </c>
    </row>
    <row r="74" spans="1:5" x14ac:dyDescent="0.3">
      <c r="A74" s="14">
        <v>44165</v>
      </c>
      <c r="B74" s="15" t="s">
        <v>41</v>
      </c>
      <c r="C74" s="16">
        <v>75.48</v>
      </c>
      <c r="D74" s="16">
        <f t="shared" si="3"/>
        <v>488.33000000000004</v>
      </c>
    </row>
    <row r="75" spans="1:5" x14ac:dyDescent="0.3">
      <c r="A75" s="31"/>
      <c r="B75" s="32" t="s">
        <v>11</v>
      </c>
      <c r="C75" s="37">
        <f>SUM(C68:C74)</f>
        <v>261.67</v>
      </c>
      <c r="D75" s="38">
        <f>D67-C75</f>
        <v>488.33</v>
      </c>
    </row>
    <row r="76" spans="1:5" ht="15" thickBot="1" x14ac:dyDescent="0.35">
      <c r="A76" s="44"/>
      <c r="B76" s="45"/>
      <c r="C76" s="45"/>
      <c r="D76" s="46"/>
    </row>
    <row r="77" spans="1:5" ht="21" x14ac:dyDescent="0.3">
      <c r="A77" s="47">
        <v>44136</v>
      </c>
      <c r="B77" s="48"/>
      <c r="C77" s="48"/>
      <c r="D77" s="48"/>
      <c r="E77" s="49"/>
    </row>
    <row r="78" spans="1:5" x14ac:dyDescent="0.3">
      <c r="A78" s="50" t="s">
        <v>42</v>
      </c>
      <c r="B78" s="50" t="s">
        <v>5</v>
      </c>
      <c r="C78" s="51" t="s">
        <v>43</v>
      </c>
      <c r="D78" s="51" t="s">
        <v>44</v>
      </c>
      <c r="E78" s="51" t="s">
        <v>45</v>
      </c>
    </row>
    <row r="79" spans="1:5" ht="14.4" x14ac:dyDescent="0.3">
      <c r="A79" s="52">
        <v>44135</v>
      </c>
      <c r="B79" s="53" t="s">
        <v>46</v>
      </c>
      <c r="C79" s="54">
        <v>19.55</v>
      </c>
      <c r="D79" s="54"/>
      <c r="E79" s="54">
        <v>19.55</v>
      </c>
    </row>
    <row r="80" spans="1:5" ht="14.4" x14ac:dyDescent="0.3">
      <c r="A80" s="52">
        <v>44136</v>
      </c>
      <c r="B80" s="53" t="s">
        <v>47</v>
      </c>
      <c r="C80" s="54">
        <v>100</v>
      </c>
      <c r="D80" s="54"/>
      <c r="E80" s="54">
        <f t="shared" ref="E80:E92" si="4">E79+C80</f>
        <v>119.55</v>
      </c>
    </row>
    <row r="81" spans="1:5" ht="14.4" x14ac:dyDescent="0.3">
      <c r="A81" s="55">
        <v>44142</v>
      </c>
      <c r="B81" s="56" t="s">
        <v>48</v>
      </c>
      <c r="C81" s="57">
        <v>370</v>
      </c>
      <c r="D81" s="57"/>
      <c r="E81" s="54">
        <f t="shared" si="4"/>
        <v>489.55</v>
      </c>
    </row>
    <row r="82" spans="1:5" ht="14.4" x14ac:dyDescent="0.3">
      <c r="A82" s="55">
        <v>44146</v>
      </c>
      <c r="B82" s="56" t="s">
        <v>48</v>
      </c>
      <c r="C82" s="57">
        <v>378</v>
      </c>
      <c r="D82" s="57"/>
      <c r="E82" s="54">
        <f t="shared" si="4"/>
        <v>867.55</v>
      </c>
    </row>
    <row r="83" spans="1:5" ht="14.4" x14ac:dyDescent="0.3">
      <c r="A83" s="55">
        <v>44147</v>
      </c>
      <c r="B83" s="58" t="s">
        <v>48</v>
      </c>
      <c r="C83" s="57">
        <v>292</v>
      </c>
      <c r="D83" s="57"/>
      <c r="E83" s="54">
        <f t="shared" si="4"/>
        <v>1159.55</v>
      </c>
    </row>
    <row r="84" spans="1:5" ht="14.4" x14ac:dyDescent="0.3">
      <c r="A84" s="55">
        <v>44149</v>
      </c>
      <c r="B84" s="56" t="s">
        <v>49</v>
      </c>
      <c r="C84" s="57">
        <v>500</v>
      </c>
      <c r="D84" s="57"/>
      <c r="E84" s="54">
        <f t="shared" si="4"/>
        <v>1659.55</v>
      </c>
    </row>
    <row r="85" spans="1:5" ht="14.4" x14ac:dyDescent="0.3">
      <c r="A85" s="55">
        <v>44149</v>
      </c>
      <c r="B85" s="56" t="s">
        <v>48</v>
      </c>
      <c r="C85" s="57">
        <v>416</v>
      </c>
      <c r="D85" s="57"/>
      <c r="E85" s="54">
        <f t="shared" si="4"/>
        <v>2075.5500000000002</v>
      </c>
    </row>
    <row r="86" spans="1:5" ht="14.4" x14ac:dyDescent="0.3">
      <c r="A86" s="55">
        <v>44149</v>
      </c>
      <c r="B86" s="56" t="s">
        <v>50</v>
      </c>
      <c r="C86" s="57">
        <v>400</v>
      </c>
      <c r="D86" s="57"/>
      <c r="E86" s="54">
        <f t="shared" si="4"/>
        <v>2475.5500000000002</v>
      </c>
    </row>
    <row r="87" spans="1:5" ht="14.4" x14ac:dyDescent="0.3">
      <c r="A87" s="55">
        <v>44153</v>
      </c>
      <c r="B87" s="55" t="s">
        <v>48</v>
      </c>
      <c r="C87" s="57">
        <v>580</v>
      </c>
      <c r="D87" s="57"/>
      <c r="E87" s="54">
        <f t="shared" si="4"/>
        <v>3055.55</v>
      </c>
    </row>
    <row r="88" spans="1:5" ht="14.4" x14ac:dyDescent="0.3">
      <c r="A88" s="55">
        <v>44156</v>
      </c>
      <c r="B88" s="56" t="s">
        <v>48</v>
      </c>
      <c r="C88" s="57">
        <v>260</v>
      </c>
      <c r="D88" s="57"/>
      <c r="E88" s="54">
        <f t="shared" si="4"/>
        <v>3315.55</v>
      </c>
    </row>
    <row r="89" spans="1:5" ht="14.4" x14ac:dyDescent="0.3">
      <c r="A89" s="55">
        <v>44160</v>
      </c>
      <c r="B89" s="56" t="s">
        <v>51</v>
      </c>
      <c r="C89" s="57">
        <v>17</v>
      </c>
      <c r="D89" s="57"/>
      <c r="E89" s="54">
        <f t="shared" si="4"/>
        <v>3332.55</v>
      </c>
    </row>
    <row r="90" spans="1:5" ht="14.4" x14ac:dyDescent="0.3">
      <c r="A90" s="55">
        <v>44160</v>
      </c>
      <c r="B90" s="56" t="s">
        <v>48</v>
      </c>
      <c r="C90" s="57">
        <v>211</v>
      </c>
      <c r="D90" s="57"/>
      <c r="E90" s="54">
        <f t="shared" si="4"/>
        <v>3543.55</v>
      </c>
    </row>
    <row r="91" spans="1:5" ht="14.4" x14ac:dyDescent="0.3">
      <c r="A91" s="55">
        <v>44160</v>
      </c>
      <c r="B91" s="56" t="s">
        <v>52</v>
      </c>
      <c r="C91" s="57">
        <v>1008</v>
      </c>
      <c r="D91" s="57"/>
      <c r="E91" s="54">
        <f t="shared" si="4"/>
        <v>4551.55</v>
      </c>
    </row>
    <row r="92" spans="1:5" ht="14.4" x14ac:dyDescent="0.3">
      <c r="A92" s="55">
        <v>44163</v>
      </c>
      <c r="B92" s="56" t="s">
        <v>48</v>
      </c>
      <c r="C92" s="57">
        <v>445</v>
      </c>
      <c r="D92" s="57"/>
      <c r="E92" s="54">
        <f t="shared" si="4"/>
        <v>4996.55</v>
      </c>
    </row>
    <row r="93" spans="1:5" ht="14.4" x14ac:dyDescent="0.3">
      <c r="A93" s="59">
        <v>30</v>
      </c>
      <c r="B93" s="59" t="s">
        <v>3</v>
      </c>
      <c r="C93" s="60"/>
      <c r="D93" s="60">
        <f>C20</f>
        <v>250.28</v>
      </c>
      <c r="E93" s="61">
        <f t="shared" ref="E93:E98" si="5">E92-D93</f>
        <v>4746.2700000000004</v>
      </c>
    </row>
    <row r="94" spans="1:5" ht="14.4" x14ac:dyDescent="0.3">
      <c r="A94" s="62">
        <v>30</v>
      </c>
      <c r="B94" s="63" t="s">
        <v>12</v>
      </c>
      <c r="C94" s="64"/>
      <c r="D94" s="64">
        <f>C38</f>
        <v>1044.98</v>
      </c>
      <c r="E94" s="61">
        <f t="shared" si="5"/>
        <v>3701.2900000000004</v>
      </c>
    </row>
    <row r="95" spans="1:5" ht="14.4" x14ac:dyDescent="0.3">
      <c r="A95" s="59">
        <v>30</v>
      </c>
      <c r="B95" s="59" t="s">
        <v>14</v>
      </c>
      <c r="C95" s="60"/>
      <c r="D95" s="60">
        <f>C41</f>
        <v>0</v>
      </c>
      <c r="E95" s="65">
        <f t="shared" si="5"/>
        <v>3701.2900000000004</v>
      </c>
    </row>
    <row r="96" spans="1:5" ht="14.4" x14ac:dyDescent="0.3">
      <c r="A96" s="62">
        <v>30</v>
      </c>
      <c r="B96" s="63" t="s">
        <v>53</v>
      </c>
      <c r="C96" s="64"/>
      <c r="D96" s="64">
        <f>C62</f>
        <v>2019.9300000000003</v>
      </c>
      <c r="E96" s="61">
        <f t="shared" si="5"/>
        <v>1681.3600000000001</v>
      </c>
    </row>
    <row r="97" spans="1:13" ht="14.4" x14ac:dyDescent="0.3">
      <c r="A97" s="59">
        <v>30</v>
      </c>
      <c r="B97" s="59" t="s">
        <v>33</v>
      </c>
      <c r="C97" s="60"/>
      <c r="D97" s="60">
        <f>C65</f>
        <v>0</v>
      </c>
      <c r="E97" s="65">
        <f t="shared" si="5"/>
        <v>1681.3600000000001</v>
      </c>
    </row>
    <row r="98" spans="1:13" ht="14.4" x14ac:dyDescent="0.3">
      <c r="A98" s="62">
        <v>30</v>
      </c>
      <c r="B98" s="63" t="s">
        <v>34</v>
      </c>
      <c r="C98" s="64"/>
      <c r="D98" s="64">
        <f>C75</f>
        <v>261.67</v>
      </c>
      <c r="E98" s="61">
        <f t="shared" si="5"/>
        <v>1419.69</v>
      </c>
    </row>
    <row r="99" spans="1:13" ht="14.4" x14ac:dyDescent="0.3">
      <c r="A99" s="66" t="s">
        <v>54</v>
      </c>
      <c r="B99" s="67"/>
      <c r="C99" s="68">
        <f>SUM(C79:C98)</f>
        <v>4996.55</v>
      </c>
      <c r="D99" s="68">
        <f>SUM(D81:D98)</f>
        <v>3576.8600000000006</v>
      </c>
      <c r="E99" s="54">
        <f>C99-D99</f>
        <v>1419.6899999999996</v>
      </c>
    </row>
    <row r="100" spans="1:13" ht="14.4" x14ac:dyDescent="0.3">
      <c r="A100" s="44"/>
      <c r="B100" s="45"/>
      <c r="C100" s="45"/>
      <c r="D100" s="46"/>
    </row>
    <row r="102" spans="1:13" ht="14.4" thickBot="1" x14ac:dyDescent="0.35">
      <c r="F102" s="69"/>
      <c r="G102" s="70"/>
      <c r="H102" s="69"/>
      <c r="I102" s="69"/>
      <c r="J102" s="69"/>
      <c r="K102" s="69"/>
      <c r="L102" s="69"/>
      <c r="M102" s="69"/>
    </row>
    <row r="103" spans="1:13" ht="15" thickBot="1" x14ac:dyDescent="0.35">
      <c r="A103" s="71" t="s">
        <v>55</v>
      </c>
      <c r="B103" s="72"/>
      <c r="C103" s="73"/>
      <c r="D103" s="73"/>
      <c r="E103" s="74"/>
      <c r="F103" s="69"/>
      <c r="G103" s="70"/>
      <c r="H103" s="69"/>
      <c r="I103" s="69"/>
      <c r="J103" s="69"/>
      <c r="K103" s="69"/>
      <c r="L103" s="69"/>
      <c r="M103" s="69"/>
    </row>
    <row r="104" spans="1:13" ht="14.4" thickBot="1" x14ac:dyDescent="0.35">
      <c r="A104" s="75" t="s">
        <v>56</v>
      </c>
      <c r="B104" s="76" t="s">
        <v>57</v>
      </c>
      <c r="C104" s="77" t="s">
        <v>58</v>
      </c>
      <c r="D104" s="77" t="s">
        <v>59</v>
      </c>
      <c r="E104" s="78" t="s">
        <v>60</v>
      </c>
      <c r="F104" s="69"/>
      <c r="G104" s="70"/>
      <c r="H104" s="69"/>
      <c r="I104" s="69"/>
      <c r="J104" s="69"/>
      <c r="K104" s="69"/>
      <c r="L104" s="69"/>
      <c r="M104" s="69"/>
    </row>
    <row r="105" spans="1:13" x14ac:dyDescent="0.3">
      <c r="A105" s="79"/>
      <c r="B105" s="80" t="s">
        <v>61</v>
      </c>
      <c r="C105" s="81"/>
      <c r="D105" s="80"/>
      <c r="E105" s="82">
        <v>12897.7</v>
      </c>
      <c r="F105" s="70"/>
      <c r="G105" s="69"/>
      <c r="H105" s="69"/>
      <c r="I105" s="69"/>
      <c r="J105" s="69"/>
      <c r="K105" s="69"/>
      <c r="L105" s="69"/>
    </row>
    <row r="106" spans="1:13" x14ac:dyDescent="0.3">
      <c r="A106" s="79">
        <v>44138</v>
      </c>
      <c r="B106" s="80" t="s">
        <v>62</v>
      </c>
      <c r="C106" s="81">
        <v>200</v>
      </c>
      <c r="D106" s="80"/>
      <c r="E106" s="82">
        <f t="shared" ref="E106:E153" si="6">E105+C106-D106</f>
        <v>13097.7</v>
      </c>
      <c r="F106" s="70"/>
      <c r="G106" s="69"/>
      <c r="H106" s="69"/>
      <c r="I106" s="69"/>
      <c r="J106" s="69"/>
      <c r="K106" s="69"/>
      <c r="L106" s="69"/>
    </row>
    <row r="107" spans="1:13" x14ac:dyDescent="0.3">
      <c r="A107" s="79">
        <v>44138</v>
      </c>
      <c r="B107" s="80" t="s">
        <v>63</v>
      </c>
      <c r="C107" s="81">
        <v>100</v>
      </c>
      <c r="D107" s="80"/>
      <c r="E107" s="82">
        <f t="shared" si="6"/>
        <v>13197.7</v>
      </c>
      <c r="F107" s="70"/>
      <c r="G107" s="69"/>
      <c r="H107" s="69"/>
      <c r="I107" s="69"/>
      <c r="J107" s="69"/>
      <c r="K107" s="69"/>
      <c r="L107" s="69"/>
    </row>
    <row r="108" spans="1:13" x14ac:dyDescent="0.3">
      <c r="A108" s="79">
        <v>44138</v>
      </c>
      <c r="B108" s="80" t="s">
        <v>64</v>
      </c>
      <c r="C108" s="81">
        <v>30</v>
      </c>
      <c r="D108" s="80"/>
      <c r="E108" s="82">
        <f t="shared" si="6"/>
        <v>13227.7</v>
      </c>
      <c r="F108" s="70"/>
      <c r="G108" s="69"/>
      <c r="H108" s="69"/>
      <c r="I108" s="69"/>
      <c r="J108" s="69"/>
      <c r="K108" s="69"/>
      <c r="L108" s="69"/>
    </row>
    <row r="109" spans="1:13" x14ac:dyDescent="0.3">
      <c r="A109" s="79">
        <v>44138</v>
      </c>
      <c r="B109" s="80" t="s">
        <v>65</v>
      </c>
      <c r="C109" s="81">
        <v>60</v>
      </c>
      <c r="D109" s="80"/>
      <c r="E109" s="82">
        <f t="shared" si="6"/>
        <v>13287.7</v>
      </c>
      <c r="F109" s="70"/>
      <c r="G109" s="69"/>
      <c r="H109" s="69"/>
      <c r="I109" s="69"/>
      <c r="J109" s="69"/>
      <c r="K109" s="69"/>
      <c r="L109" s="69"/>
    </row>
    <row r="110" spans="1:13" x14ac:dyDescent="0.3">
      <c r="A110" s="79">
        <v>44139</v>
      </c>
      <c r="B110" s="80" t="s">
        <v>66</v>
      </c>
      <c r="C110" s="81">
        <v>1400</v>
      </c>
      <c r="D110" s="80"/>
      <c r="E110" s="82">
        <f t="shared" si="6"/>
        <v>14687.7</v>
      </c>
      <c r="F110" s="70"/>
      <c r="G110" s="69"/>
      <c r="H110" s="69"/>
      <c r="I110" s="69"/>
      <c r="J110" s="69"/>
      <c r="K110" s="69"/>
      <c r="L110" s="69"/>
    </row>
    <row r="111" spans="1:13" x14ac:dyDescent="0.3">
      <c r="A111" s="79">
        <v>44139</v>
      </c>
      <c r="B111" s="80" t="s">
        <v>67</v>
      </c>
      <c r="C111" s="81">
        <v>100</v>
      </c>
      <c r="D111" s="80"/>
      <c r="E111" s="82">
        <f t="shared" si="6"/>
        <v>14787.7</v>
      </c>
      <c r="F111" s="70"/>
      <c r="G111" s="69"/>
      <c r="H111" s="69"/>
      <c r="I111" s="69"/>
      <c r="J111" s="69"/>
      <c r="K111" s="69"/>
      <c r="L111" s="69"/>
    </row>
    <row r="112" spans="1:13" x14ac:dyDescent="0.3">
      <c r="A112" s="79">
        <v>44140</v>
      </c>
      <c r="B112" s="80" t="s">
        <v>68</v>
      </c>
      <c r="C112" s="81"/>
      <c r="D112" s="80">
        <v>52</v>
      </c>
      <c r="E112" s="82">
        <f t="shared" si="6"/>
        <v>14735.7</v>
      </c>
      <c r="F112" s="70"/>
      <c r="G112" s="69"/>
      <c r="H112" s="69"/>
      <c r="I112" s="69"/>
      <c r="J112" s="69"/>
      <c r="K112" s="69"/>
      <c r="L112" s="69"/>
    </row>
    <row r="113" spans="1:12" x14ac:dyDescent="0.3">
      <c r="A113" s="79">
        <v>44141</v>
      </c>
      <c r="B113" s="80" t="s">
        <v>69</v>
      </c>
      <c r="C113" s="81">
        <v>1600</v>
      </c>
      <c r="D113" s="80"/>
      <c r="E113" s="82">
        <f t="shared" si="6"/>
        <v>16335.7</v>
      </c>
      <c r="F113" s="70"/>
      <c r="G113" s="69"/>
      <c r="H113" s="69"/>
      <c r="I113" s="69"/>
      <c r="J113" s="69"/>
      <c r="K113" s="69"/>
      <c r="L113" s="69"/>
    </row>
    <row r="114" spans="1:12" x14ac:dyDescent="0.3">
      <c r="A114" s="79">
        <v>44141</v>
      </c>
      <c r="B114" s="80" t="s">
        <v>70</v>
      </c>
      <c r="C114" s="81">
        <v>20</v>
      </c>
      <c r="D114" s="80"/>
      <c r="E114" s="82">
        <f t="shared" si="6"/>
        <v>16355.7</v>
      </c>
      <c r="F114" s="70"/>
      <c r="G114" s="69"/>
      <c r="H114" s="69"/>
      <c r="I114" s="69"/>
      <c r="J114" s="69"/>
      <c r="K114" s="69"/>
      <c r="L114" s="69"/>
    </row>
    <row r="115" spans="1:12" x14ac:dyDescent="0.3">
      <c r="A115" s="79">
        <v>44141</v>
      </c>
      <c r="B115" s="80" t="s">
        <v>71</v>
      </c>
      <c r="C115" s="81">
        <v>500</v>
      </c>
      <c r="D115" s="80"/>
      <c r="E115" s="82">
        <f t="shared" si="6"/>
        <v>16855.7</v>
      </c>
      <c r="F115" s="70"/>
      <c r="G115" s="69"/>
      <c r="H115" s="69"/>
      <c r="I115" s="69"/>
      <c r="J115" s="69"/>
      <c r="K115" s="69"/>
      <c r="L115" s="69"/>
    </row>
    <row r="116" spans="1:12" x14ac:dyDescent="0.3">
      <c r="A116" s="79">
        <v>44141</v>
      </c>
      <c r="B116" s="80" t="s">
        <v>72</v>
      </c>
      <c r="C116" s="81"/>
      <c r="D116" s="80">
        <v>1064.96</v>
      </c>
      <c r="E116" s="82">
        <f t="shared" si="6"/>
        <v>15790.740000000002</v>
      </c>
      <c r="F116" s="70"/>
      <c r="G116" s="69"/>
      <c r="H116" s="69"/>
      <c r="I116" s="69"/>
      <c r="J116" s="69"/>
      <c r="K116" s="69"/>
      <c r="L116" s="69"/>
    </row>
    <row r="117" spans="1:12" x14ac:dyDescent="0.3">
      <c r="A117" s="79">
        <v>44141</v>
      </c>
      <c r="B117" s="80" t="s">
        <v>73</v>
      </c>
      <c r="C117" s="81"/>
      <c r="D117" s="80">
        <v>1175.94</v>
      </c>
      <c r="E117" s="82">
        <f t="shared" si="6"/>
        <v>14614.800000000001</v>
      </c>
      <c r="F117" s="70"/>
      <c r="G117" s="69"/>
      <c r="H117" s="69"/>
      <c r="I117" s="69"/>
      <c r="J117" s="69"/>
      <c r="K117" s="69"/>
      <c r="L117" s="69"/>
    </row>
    <row r="118" spans="1:12" x14ac:dyDescent="0.3">
      <c r="A118" s="79">
        <v>44141</v>
      </c>
      <c r="B118" s="80" t="s">
        <v>74</v>
      </c>
      <c r="C118" s="81"/>
      <c r="D118" s="80">
        <v>2084.0500000000002</v>
      </c>
      <c r="E118" s="82">
        <f t="shared" si="6"/>
        <v>12530.75</v>
      </c>
      <c r="F118" s="70"/>
      <c r="G118" s="69"/>
      <c r="H118" s="69"/>
      <c r="I118" s="69"/>
      <c r="J118" s="69"/>
      <c r="K118" s="69"/>
      <c r="L118" s="69"/>
    </row>
    <row r="119" spans="1:12" x14ac:dyDescent="0.3">
      <c r="A119" s="79">
        <v>44141</v>
      </c>
      <c r="B119" s="80" t="s">
        <v>75</v>
      </c>
      <c r="C119" s="81"/>
      <c r="D119" s="80">
        <v>8000</v>
      </c>
      <c r="E119" s="82">
        <f t="shared" si="6"/>
        <v>4530.75</v>
      </c>
      <c r="F119" s="70"/>
      <c r="G119" s="69"/>
      <c r="H119" s="69"/>
      <c r="I119" s="69"/>
      <c r="J119" s="69"/>
      <c r="K119" s="69"/>
      <c r="L119" s="69"/>
    </row>
    <row r="120" spans="1:12" x14ac:dyDescent="0.3">
      <c r="A120" s="79">
        <v>44141</v>
      </c>
      <c r="B120" s="80" t="s">
        <v>76</v>
      </c>
      <c r="C120" s="81"/>
      <c r="D120" s="80">
        <v>1189.53</v>
      </c>
      <c r="E120" s="82">
        <f t="shared" si="6"/>
        <v>3341.2200000000003</v>
      </c>
      <c r="F120" s="70"/>
      <c r="G120" s="69"/>
      <c r="H120" s="69"/>
      <c r="I120" s="69"/>
      <c r="J120" s="69"/>
      <c r="K120" s="69"/>
      <c r="L120" s="69"/>
    </row>
    <row r="121" spans="1:12" x14ac:dyDescent="0.3">
      <c r="A121" s="79">
        <v>44141</v>
      </c>
      <c r="B121" s="80" t="s">
        <v>77</v>
      </c>
      <c r="C121" s="81"/>
      <c r="D121" s="80">
        <v>10.45</v>
      </c>
      <c r="E121" s="82">
        <f t="shared" si="6"/>
        <v>3330.7700000000004</v>
      </c>
      <c r="F121" s="70"/>
      <c r="G121" s="69"/>
      <c r="H121" s="69"/>
      <c r="I121" s="69"/>
      <c r="J121" s="69"/>
      <c r="K121" s="69"/>
      <c r="L121" s="69"/>
    </row>
    <row r="122" spans="1:12" x14ac:dyDescent="0.3">
      <c r="A122" s="79">
        <v>44145</v>
      </c>
      <c r="B122" s="80" t="s">
        <v>78</v>
      </c>
      <c r="C122" s="81">
        <v>500</v>
      </c>
      <c r="D122" s="80"/>
      <c r="E122" s="82">
        <f t="shared" si="6"/>
        <v>3830.7700000000004</v>
      </c>
      <c r="F122" s="70"/>
      <c r="G122" s="69"/>
      <c r="H122" s="69"/>
      <c r="I122" s="69"/>
      <c r="J122" s="69"/>
      <c r="K122" s="69"/>
      <c r="L122" s="69"/>
    </row>
    <row r="123" spans="1:12" x14ac:dyDescent="0.3">
      <c r="A123" s="79">
        <v>44145</v>
      </c>
      <c r="B123" s="80" t="s">
        <v>79</v>
      </c>
      <c r="C123" s="81">
        <v>1822.1</v>
      </c>
      <c r="D123" s="80"/>
      <c r="E123" s="82">
        <f t="shared" si="6"/>
        <v>5652.8700000000008</v>
      </c>
      <c r="F123" s="70"/>
      <c r="G123" s="69"/>
      <c r="H123" s="69"/>
      <c r="I123" s="69"/>
      <c r="J123" s="69"/>
      <c r="K123" s="69"/>
      <c r="L123" s="69"/>
    </row>
    <row r="124" spans="1:12" x14ac:dyDescent="0.3">
      <c r="A124" s="79">
        <v>44145</v>
      </c>
      <c r="B124" s="80" t="s">
        <v>80</v>
      </c>
      <c r="C124" s="81">
        <v>500</v>
      </c>
      <c r="D124" s="80"/>
      <c r="E124" s="82">
        <f t="shared" si="6"/>
        <v>6152.8700000000008</v>
      </c>
      <c r="F124" s="70"/>
      <c r="G124" s="69"/>
      <c r="H124" s="69"/>
      <c r="I124" s="69"/>
      <c r="J124" s="69"/>
      <c r="K124" s="69"/>
      <c r="L124" s="69"/>
    </row>
    <row r="125" spans="1:12" x14ac:dyDescent="0.3">
      <c r="A125" s="79">
        <v>44146</v>
      </c>
      <c r="B125" s="80" t="s">
        <v>78</v>
      </c>
      <c r="C125" s="81">
        <v>500</v>
      </c>
      <c r="D125" s="80"/>
      <c r="E125" s="82">
        <f t="shared" si="6"/>
        <v>6652.8700000000008</v>
      </c>
      <c r="F125" s="70"/>
      <c r="G125" s="69"/>
      <c r="H125" s="69"/>
      <c r="I125" s="69"/>
      <c r="J125" s="69"/>
      <c r="K125" s="69"/>
      <c r="L125" s="69"/>
    </row>
    <row r="126" spans="1:12" x14ac:dyDescent="0.3">
      <c r="A126" s="79">
        <v>44146</v>
      </c>
      <c r="B126" s="80" t="s">
        <v>81</v>
      </c>
      <c r="C126" s="81"/>
      <c r="D126" s="80">
        <v>1524.45</v>
      </c>
      <c r="E126" s="82">
        <f t="shared" si="6"/>
        <v>5128.420000000001</v>
      </c>
      <c r="F126" s="70"/>
      <c r="G126" s="69"/>
      <c r="H126" s="69"/>
      <c r="I126" s="69"/>
      <c r="J126" s="69"/>
      <c r="K126" s="69"/>
      <c r="L126" s="69"/>
    </row>
    <row r="127" spans="1:12" x14ac:dyDescent="0.3">
      <c r="A127" s="79">
        <v>44147</v>
      </c>
      <c r="B127" s="80" t="s">
        <v>82</v>
      </c>
      <c r="C127" s="81">
        <v>1300</v>
      </c>
      <c r="D127" s="80"/>
      <c r="E127" s="82">
        <f t="shared" si="6"/>
        <v>6428.420000000001</v>
      </c>
      <c r="F127" s="70"/>
      <c r="G127" s="69"/>
      <c r="H127" s="69"/>
      <c r="I127" s="69"/>
      <c r="J127" s="69"/>
      <c r="K127" s="69"/>
      <c r="L127" s="69"/>
    </row>
    <row r="128" spans="1:12" x14ac:dyDescent="0.3">
      <c r="A128" s="79">
        <v>44147</v>
      </c>
      <c r="B128" s="80" t="s">
        <v>75</v>
      </c>
      <c r="C128" s="81"/>
      <c r="D128" s="80">
        <v>4000</v>
      </c>
      <c r="E128" s="82">
        <f t="shared" si="6"/>
        <v>2428.420000000001</v>
      </c>
      <c r="F128" s="70"/>
      <c r="G128" s="69"/>
      <c r="H128" s="69"/>
      <c r="I128" s="69"/>
      <c r="J128" s="69"/>
      <c r="K128" s="69"/>
      <c r="L128" s="69"/>
    </row>
    <row r="129" spans="1:12" x14ac:dyDescent="0.3">
      <c r="A129" s="79">
        <v>44147</v>
      </c>
      <c r="B129" s="80" t="s">
        <v>83</v>
      </c>
      <c r="C129" s="81"/>
      <c r="D129" s="80">
        <v>10.45</v>
      </c>
      <c r="E129" s="82">
        <f t="shared" si="6"/>
        <v>2417.9700000000012</v>
      </c>
      <c r="F129" s="70"/>
      <c r="G129" s="69"/>
      <c r="H129" s="69"/>
      <c r="I129" s="69"/>
      <c r="J129" s="69"/>
      <c r="K129" s="69"/>
      <c r="L129" s="69"/>
    </row>
    <row r="130" spans="1:12" x14ac:dyDescent="0.3">
      <c r="A130" s="79">
        <v>44151</v>
      </c>
      <c r="B130" s="80" t="s">
        <v>84</v>
      </c>
      <c r="C130" s="81">
        <v>8000</v>
      </c>
      <c r="D130" s="80"/>
      <c r="E130" s="82">
        <f t="shared" si="6"/>
        <v>10417.970000000001</v>
      </c>
      <c r="F130" s="70"/>
      <c r="G130" s="69"/>
      <c r="H130" s="69"/>
      <c r="I130" s="69"/>
      <c r="J130" s="69"/>
      <c r="K130" s="69"/>
      <c r="L130" s="69"/>
    </row>
    <row r="131" spans="1:12" x14ac:dyDescent="0.3">
      <c r="A131" s="79">
        <v>44153</v>
      </c>
      <c r="B131" s="80" t="s">
        <v>62</v>
      </c>
      <c r="C131" s="81">
        <v>500</v>
      </c>
      <c r="D131" s="80"/>
      <c r="E131" s="82">
        <f t="shared" si="6"/>
        <v>10917.970000000001</v>
      </c>
      <c r="F131" s="70"/>
      <c r="G131" s="69"/>
      <c r="H131" s="69"/>
      <c r="I131" s="69"/>
      <c r="J131" s="69"/>
      <c r="K131" s="69"/>
      <c r="L131" s="69"/>
    </row>
    <row r="132" spans="1:12" x14ac:dyDescent="0.3">
      <c r="A132" s="79">
        <v>44153</v>
      </c>
      <c r="B132" s="80" t="s">
        <v>85</v>
      </c>
      <c r="C132" s="81"/>
      <c r="D132" s="80">
        <v>28.13</v>
      </c>
      <c r="E132" s="82">
        <f t="shared" si="6"/>
        <v>10889.840000000002</v>
      </c>
      <c r="F132" s="70"/>
      <c r="G132" s="69"/>
      <c r="H132" s="69"/>
      <c r="I132" s="69"/>
      <c r="J132" s="69"/>
      <c r="K132" s="69"/>
      <c r="L132" s="69"/>
    </row>
    <row r="133" spans="1:12" x14ac:dyDescent="0.3">
      <c r="A133" s="79">
        <v>44153</v>
      </c>
      <c r="B133" s="80" t="s">
        <v>86</v>
      </c>
      <c r="C133" s="81"/>
      <c r="D133" s="80">
        <v>865.14</v>
      </c>
      <c r="E133" s="82">
        <f t="shared" si="6"/>
        <v>10024.700000000003</v>
      </c>
      <c r="F133" s="70"/>
      <c r="G133" s="69"/>
      <c r="H133" s="69"/>
      <c r="I133" s="69"/>
      <c r="J133" s="69"/>
      <c r="K133" s="69"/>
      <c r="L133" s="69"/>
    </row>
    <row r="134" spans="1:12" x14ac:dyDescent="0.3">
      <c r="A134" s="79">
        <v>44154</v>
      </c>
      <c r="B134" s="80" t="s">
        <v>78</v>
      </c>
      <c r="C134" s="81">
        <v>500</v>
      </c>
      <c r="D134" s="80"/>
      <c r="E134" s="82">
        <f t="shared" si="6"/>
        <v>10524.700000000003</v>
      </c>
      <c r="F134" s="70"/>
      <c r="G134" s="69"/>
      <c r="H134" s="69"/>
      <c r="I134" s="69"/>
      <c r="J134" s="69"/>
      <c r="K134" s="69"/>
      <c r="L134" s="69"/>
    </row>
    <row r="135" spans="1:12" x14ac:dyDescent="0.3">
      <c r="A135" s="79">
        <v>44155</v>
      </c>
      <c r="B135" s="80" t="s">
        <v>78</v>
      </c>
      <c r="C135" s="81">
        <v>500</v>
      </c>
      <c r="D135" s="80"/>
      <c r="E135" s="82">
        <f t="shared" si="6"/>
        <v>11024.700000000003</v>
      </c>
      <c r="F135" s="70"/>
      <c r="G135" s="69"/>
      <c r="H135" s="69"/>
      <c r="I135" s="69"/>
      <c r="J135" s="69"/>
      <c r="K135" s="69"/>
      <c r="L135" s="69"/>
    </row>
    <row r="136" spans="1:12" x14ac:dyDescent="0.3">
      <c r="A136" s="79">
        <v>44155</v>
      </c>
      <c r="B136" s="80" t="s">
        <v>87</v>
      </c>
      <c r="C136" s="81">
        <v>100.26</v>
      </c>
      <c r="D136" s="80"/>
      <c r="E136" s="82">
        <f t="shared" si="6"/>
        <v>11124.960000000003</v>
      </c>
      <c r="F136" s="70"/>
      <c r="G136" s="69"/>
      <c r="H136" s="69"/>
      <c r="I136" s="69"/>
      <c r="J136" s="69"/>
      <c r="K136" s="69"/>
      <c r="L136" s="69"/>
    </row>
    <row r="137" spans="1:12" x14ac:dyDescent="0.3">
      <c r="A137" s="79">
        <v>44155</v>
      </c>
      <c r="B137" s="80" t="s">
        <v>88</v>
      </c>
      <c r="C137" s="81">
        <v>70</v>
      </c>
      <c r="D137" s="80"/>
      <c r="E137" s="82">
        <f t="shared" si="6"/>
        <v>11194.960000000003</v>
      </c>
      <c r="F137" s="70"/>
      <c r="G137" s="69"/>
      <c r="H137" s="69"/>
      <c r="I137" s="69"/>
      <c r="J137" s="69"/>
      <c r="K137" s="69"/>
      <c r="L137" s="69"/>
    </row>
    <row r="138" spans="1:12" x14ac:dyDescent="0.3">
      <c r="A138" s="79">
        <v>44158</v>
      </c>
      <c r="B138" s="80" t="s">
        <v>89</v>
      </c>
      <c r="C138" s="81">
        <v>500</v>
      </c>
      <c r="D138" s="80"/>
      <c r="E138" s="82">
        <f t="shared" si="6"/>
        <v>11694.960000000003</v>
      </c>
      <c r="F138" s="70"/>
      <c r="G138" s="69"/>
      <c r="H138" s="69"/>
      <c r="I138" s="69"/>
      <c r="J138" s="69"/>
      <c r="K138" s="69"/>
      <c r="L138" s="69"/>
    </row>
    <row r="139" spans="1:12" x14ac:dyDescent="0.3">
      <c r="A139" s="79">
        <v>44158</v>
      </c>
      <c r="B139" s="80" t="s">
        <v>85</v>
      </c>
      <c r="C139" s="81"/>
      <c r="D139" s="80">
        <v>148.94999999999999</v>
      </c>
      <c r="E139" s="82">
        <f t="shared" si="6"/>
        <v>11546.010000000002</v>
      </c>
      <c r="F139" s="70"/>
      <c r="G139" s="69"/>
      <c r="H139" s="69"/>
      <c r="I139" s="69"/>
      <c r="J139" s="69"/>
      <c r="K139" s="69"/>
      <c r="L139" s="69"/>
    </row>
    <row r="140" spans="1:12" x14ac:dyDescent="0.3">
      <c r="A140" s="79">
        <v>44159</v>
      </c>
      <c r="B140" s="80" t="s">
        <v>78</v>
      </c>
      <c r="C140" s="81">
        <v>500</v>
      </c>
      <c r="D140" s="80"/>
      <c r="E140" s="82">
        <f t="shared" si="6"/>
        <v>12046.010000000002</v>
      </c>
      <c r="F140" s="70"/>
      <c r="G140" s="69"/>
      <c r="H140" s="69"/>
      <c r="I140" s="69"/>
      <c r="J140" s="69"/>
      <c r="K140" s="69"/>
      <c r="L140" s="69"/>
    </row>
    <row r="141" spans="1:12" x14ac:dyDescent="0.3">
      <c r="A141" s="79">
        <v>44159</v>
      </c>
      <c r="B141" s="80" t="s">
        <v>78</v>
      </c>
      <c r="C141" s="81">
        <v>250</v>
      </c>
      <c r="D141" s="80"/>
      <c r="E141" s="82">
        <f t="shared" si="6"/>
        <v>12296.010000000002</v>
      </c>
      <c r="F141" s="70"/>
      <c r="G141" s="69"/>
      <c r="H141" s="69"/>
      <c r="I141" s="69"/>
      <c r="J141" s="69"/>
      <c r="K141" s="69"/>
      <c r="L141" s="69"/>
    </row>
    <row r="142" spans="1:12" x14ac:dyDescent="0.3">
      <c r="A142" s="79">
        <v>44159</v>
      </c>
      <c r="B142" s="80" t="s">
        <v>78</v>
      </c>
      <c r="C142" s="81">
        <v>250</v>
      </c>
      <c r="D142" s="80"/>
      <c r="E142" s="82">
        <f t="shared" si="6"/>
        <v>12546.010000000002</v>
      </c>
      <c r="F142" s="70"/>
      <c r="G142" s="69"/>
      <c r="H142" s="69"/>
      <c r="I142" s="69"/>
      <c r="J142" s="69"/>
      <c r="K142" s="69"/>
      <c r="L142" s="69"/>
    </row>
    <row r="143" spans="1:12" x14ac:dyDescent="0.3">
      <c r="A143" s="79">
        <v>44160</v>
      </c>
      <c r="B143" s="80" t="s">
        <v>90</v>
      </c>
      <c r="C143" s="81"/>
      <c r="D143" s="80">
        <v>548.94000000000005</v>
      </c>
      <c r="E143" s="82">
        <f t="shared" si="6"/>
        <v>11997.070000000002</v>
      </c>
      <c r="F143" s="70"/>
      <c r="G143" s="69"/>
      <c r="H143" s="69"/>
      <c r="I143" s="69"/>
      <c r="J143" s="69"/>
      <c r="K143" s="69"/>
      <c r="L143" s="69"/>
    </row>
    <row r="144" spans="1:12" x14ac:dyDescent="0.3">
      <c r="A144" s="79">
        <v>44160</v>
      </c>
      <c r="B144" s="80" t="s">
        <v>91</v>
      </c>
      <c r="C144" s="81"/>
      <c r="D144" s="80">
        <v>644.80999999999995</v>
      </c>
      <c r="E144" s="82">
        <f t="shared" si="6"/>
        <v>11352.260000000002</v>
      </c>
      <c r="F144" s="70"/>
      <c r="G144" s="69"/>
      <c r="H144" s="69"/>
      <c r="I144" s="69"/>
      <c r="J144" s="69"/>
      <c r="K144" s="69"/>
      <c r="L144" s="69"/>
    </row>
    <row r="145" spans="1:13" x14ac:dyDescent="0.3">
      <c r="A145" s="79">
        <v>44160</v>
      </c>
      <c r="B145" s="80" t="s">
        <v>92</v>
      </c>
      <c r="C145" s="81"/>
      <c r="D145" s="80">
        <v>991.53</v>
      </c>
      <c r="E145" s="82">
        <f t="shared" si="6"/>
        <v>10360.730000000001</v>
      </c>
      <c r="F145" s="70"/>
      <c r="G145" s="69"/>
      <c r="H145" s="69"/>
      <c r="I145" s="69"/>
      <c r="J145" s="69"/>
      <c r="K145" s="69"/>
      <c r="L145" s="69"/>
    </row>
    <row r="146" spans="1:13" x14ac:dyDescent="0.3">
      <c r="A146" s="79">
        <v>44160</v>
      </c>
      <c r="B146" s="80" t="s">
        <v>75</v>
      </c>
      <c r="C146" s="81"/>
      <c r="D146" s="80">
        <v>5000</v>
      </c>
      <c r="E146" s="82">
        <f t="shared" si="6"/>
        <v>5360.7300000000014</v>
      </c>
      <c r="F146" s="70"/>
      <c r="G146" s="69"/>
      <c r="H146" s="69"/>
      <c r="I146" s="69"/>
      <c r="J146" s="69"/>
      <c r="K146" s="69"/>
      <c r="L146" s="69"/>
    </row>
    <row r="147" spans="1:13" x14ac:dyDescent="0.3">
      <c r="A147" s="79">
        <v>44160</v>
      </c>
      <c r="B147" s="80" t="s">
        <v>93</v>
      </c>
      <c r="C147" s="81"/>
      <c r="D147" s="80">
        <v>490.03</v>
      </c>
      <c r="E147" s="82">
        <f t="shared" si="6"/>
        <v>4870.7000000000016</v>
      </c>
      <c r="F147" s="70"/>
      <c r="G147" s="69"/>
      <c r="H147" s="69"/>
      <c r="I147" s="69"/>
      <c r="J147" s="69"/>
      <c r="K147" s="69"/>
      <c r="L147" s="69"/>
    </row>
    <row r="148" spans="1:13" x14ac:dyDescent="0.3">
      <c r="A148" s="79">
        <v>44160</v>
      </c>
      <c r="B148" s="80" t="s">
        <v>94</v>
      </c>
      <c r="C148" s="81"/>
      <c r="D148" s="80">
        <v>10.45</v>
      </c>
      <c r="E148" s="82">
        <f t="shared" si="6"/>
        <v>4860.2500000000018</v>
      </c>
      <c r="F148" s="70"/>
      <c r="G148" s="69"/>
      <c r="H148" s="69"/>
      <c r="I148" s="69"/>
      <c r="J148" s="69"/>
      <c r="K148" s="69"/>
      <c r="L148" s="69"/>
    </row>
    <row r="149" spans="1:13" x14ac:dyDescent="0.3">
      <c r="A149" s="79">
        <v>44160</v>
      </c>
      <c r="B149" s="80" t="s">
        <v>94</v>
      </c>
      <c r="C149" s="81"/>
      <c r="D149" s="80">
        <v>10.45</v>
      </c>
      <c r="E149" s="82">
        <f t="shared" si="6"/>
        <v>4849.800000000002</v>
      </c>
      <c r="F149" s="70"/>
      <c r="G149" s="69"/>
      <c r="H149" s="69"/>
      <c r="I149" s="69"/>
      <c r="J149" s="69"/>
      <c r="K149" s="69"/>
      <c r="L149" s="69"/>
    </row>
    <row r="150" spans="1:13" x14ac:dyDescent="0.3">
      <c r="A150" s="79">
        <v>44161</v>
      </c>
      <c r="B150" s="80" t="s">
        <v>95</v>
      </c>
      <c r="C150" s="81"/>
      <c r="D150" s="80">
        <v>654.19000000000005</v>
      </c>
      <c r="E150" s="82">
        <f t="shared" si="6"/>
        <v>4195.6100000000024</v>
      </c>
      <c r="F150" s="70"/>
      <c r="G150" s="69"/>
      <c r="H150" s="69"/>
      <c r="I150" s="69"/>
      <c r="J150" s="69"/>
      <c r="K150" s="69"/>
      <c r="L150" s="69"/>
    </row>
    <row r="151" spans="1:13" x14ac:dyDescent="0.3">
      <c r="A151" s="79">
        <v>44161</v>
      </c>
      <c r="B151" s="80" t="s">
        <v>96</v>
      </c>
      <c r="C151" s="81"/>
      <c r="D151" s="80">
        <v>1188.01</v>
      </c>
      <c r="E151" s="82">
        <f t="shared" si="6"/>
        <v>3007.6000000000022</v>
      </c>
      <c r="F151" s="70"/>
      <c r="G151" s="69"/>
      <c r="H151" s="69"/>
      <c r="I151" s="69"/>
      <c r="J151" s="69"/>
      <c r="K151" s="69"/>
      <c r="L151" s="69"/>
    </row>
    <row r="152" spans="1:13" x14ac:dyDescent="0.3">
      <c r="A152" s="79">
        <v>44162</v>
      </c>
      <c r="B152" s="80" t="s">
        <v>78</v>
      </c>
      <c r="C152" s="81">
        <v>500</v>
      </c>
      <c r="D152" s="80"/>
      <c r="E152" s="82">
        <f t="shared" si="6"/>
        <v>3507.6000000000022</v>
      </c>
      <c r="F152" s="70"/>
      <c r="G152" s="69"/>
      <c r="H152" s="69"/>
      <c r="I152" s="69"/>
      <c r="J152" s="69"/>
      <c r="K152" s="69"/>
      <c r="L152" s="69"/>
    </row>
    <row r="153" spans="1:13" x14ac:dyDescent="0.3">
      <c r="A153" s="79">
        <v>44165</v>
      </c>
      <c r="B153" s="80" t="s">
        <v>97</v>
      </c>
      <c r="C153" s="81"/>
      <c r="D153" s="80">
        <v>2988</v>
      </c>
      <c r="E153" s="82">
        <f t="shared" si="6"/>
        <v>519.60000000000218</v>
      </c>
      <c r="F153" s="70"/>
      <c r="G153" s="69"/>
      <c r="H153" s="69"/>
      <c r="I153" s="69"/>
      <c r="J153" s="69"/>
      <c r="K153" s="69"/>
      <c r="L153" s="69"/>
    </row>
    <row r="154" spans="1:13" ht="40.5" customHeight="1" x14ac:dyDescent="0.3">
      <c r="A154" s="83" t="s">
        <v>98</v>
      </c>
      <c r="B154" s="84"/>
      <c r="C154" s="85">
        <f>SUM(C106:C153)</f>
        <v>20302.359999999997</v>
      </c>
      <c r="D154" s="85">
        <f>SUM(D106:D153)</f>
        <v>32680.460000000003</v>
      </c>
      <c r="E154" s="85">
        <f>E105+C154-D154</f>
        <v>519.59999999999491</v>
      </c>
      <c r="F154" s="69"/>
      <c r="G154" s="70"/>
      <c r="H154" s="69"/>
      <c r="I154" s="69"/>
      <c r="J154" s="69"/>
      <c r="K154" s="69"/>
      <c r="L154" s="69"/>
      <c r="M154" s="69"/>
    </row>
    <row r="155" spans="1:13" ht="15" thickBot="1" x14ac:dyDescent="0.35">
      <c r="A155" s="86" t="s">
        <v>99</v>
      </c>
      <c r="B155" s="87" t="s">
        <v>100</v>
      </c>
      <c r="C155" s="88">
        <f>C113+C127</f>
        <v>2900</v>
      </c>
      <c r="D155" s="88">
        <f>D119+D128+D146</f>
        <v>17000</v>
      </c>
      <c r="E155" s="89"/>
      <c r="F155" s="69"/>
      <c r="G155" s="70"/>
      <c r="H155" s="69"/>
      <c r="I155" s="69"/>
      <c r="J155" s="69"/>
      <c r="K155" s="69"/>
      <c r="L155" s="69"/>
      <c r="M155" s="69"/>
    </row>
    <row r="156" spans="1:13" ht="15" thickBot="1" x14ac:dyDescent="0.35">
      <c r="A156" s="69"/>
      <c r="B156" s="72"/>
      <c r="C156" s="73"/>
      <c r="D156" s="73"/>
      <c r="E156" s="74"/>
      <c r="F156" s="69"/>
      <c r="G156" s="70"/>
      <c r="H156" s="69"/>
      <c r="I156" s="69"/>
      <c r="J156" s="69"/>
      <c r="K156" s="69"/>
      <c r="L156" s="69"/>
      <c r="M156" s="69"/>
    </row>
    <row r="157" spans="1:13" ht="15" thickBot="1" x14ac:dyDescent="0.35">
      <c r="A157" s="71" t="s">
        <v>101</v>
      </c>
      <c r="B157" s="90"/>
      <c r="C157" s="91"/>
      <c r="D157" s="91"/>
      <c r="E157" s="92"/>
      <c r="F157" s="69"/>
      <c r="G157" s="70"/>
      <c r="H157" s="69"/>
      <c r="I157" s="69"/>
      <c r="J157" s="69"/>
      <c r="K157" s="69"/>
      <c r="L157" s="69"/>
      <c r="M157" s="69"/>
    </row>
    <row r="158" spans="1:13" ht="19.5" customHeight="1" thickBot="1" x14ac:dyDescent="0.35">
      <c r="A158" s="93" t="s">
        <v>56</v>
      </c>
      <c r="B158" s="94" t="s">
        <v>57</v>
      </c>
      <c r="C158" s="95" t="s">
        <v>58</v>
      </c>
      <c r="D158" s="95" t="s">
        <v>59</v>
      </c>
      <c r="E158" s="96" t="s">
        <v>60</v>
      </c>
    </row>
    <row r="159" spans="1:13" x14ac:dyDescent="0.3">
      <c r="A159" s="79">
        <v>43977</v>
      </c>
      <c r="B159" s="80" t="s">
        <v>102</v>
      </c>
      <c r="C159" s="81"/>
      <c r="D159" s="80"/>
      <c r="E159" s="82">
        <v>1689.4</v>
      </c>
      <c r="F159" s="70"/>
      <c r="G159" s="69"/>
      <c r="H159" s="69"/>
      <c r="I159" s="69"/>
      <c r="J159" s="69"/>
      <c r="K159" s="69"/>
      <c r="L159" s="69"/>
    </row>
    <row r="160" spans="1:13" x14ac:dyDescent="0.3">
      <c r="A160" s="79">
        <v>44138</v>
      </c>
      <c r="B160" s="80" t="s">
        <v>103</v>
      </c>
      <c r="C160" s="81">
        <v>50.83</v>
      </c>
      <c r="D160" s="80"/>
      <c r="E160" s="82">
        <f t="shared" ref="E160:E175" si="7">E159+C160-D160</f>
        <v>1740.23</v>
      </c>
      <c r="F160" s="70"/>
      <c r="G160" s="69"/>
      <c r="H160" s="69"/>
      <c r="I160" s="69"/>
      <c r="J160" s="69"/>
      <c r="K160" s="69"/>
      <c r="L160" s="69"/>
    </row>
    <row r="161" spans="1:12" x14ac:dyDescent="0.3">
      <c r="A161" s="79">
        <v>44139</v>
      </c>
      <c r="B161" s="80" t="s">
        <v>104</v>
      </c>
      <c r="C161" s="81"/>
      <c r="D161" s="80">
        <v>54.95</v>
      </c>
      <c r="E161" s="82">
        <f t="shared" si="7"/>
        <v>1685.28</v>
      </c>
      <c r="F161" s="70"/>
      <c r="G161" s="69"/>
      <c r="H161" s="69"/>
      <c r="I161" s="69"/>
      <c r="J161" s="69"/>
      <c r="K161" s="69"/>
      <c r="L161" s="69"/>
    </row>
    <row r="162" spans="1:12" x14ac:dyDescent="0.3">
      <c r="A162" s="79">
        <v>44141</v>
      </c>
      <c r="B162" s="80" t="s">
        <v>105</v>
      </c>
      <c r="C162" s="81">
        <v>500</v>
      </c>
      <c r="D162" s="80"/>
      <c r="E162" s="82">
        <f t="shared" si="7"/>
        <v>2185.2799999999997</v>
      </c>
      <c r="F162" s="70"/>
      <c r="G162" s="69"/>
      <c r="H162" s="69"/>
      <c r="I162" s="69"/>
      <c r="J162" s="69"/>
      <c r="K162" s="69"/>
      <c r="L162" s="69"/>
    </row>
    <row r="163" spans="1:12" x14ac:dyDescent="0.3">
      <c r="A163" s="79">
        <v>44141</v>
      </c>
      <c r="B163" s="80" t="s">
        <v>106</v>
      </c>
      <c r="C163" s="81"/>
      <c r="D163" s="80">
        <v>1600</v>
      </c>
      <c r="E163" s="82">
        <f t="shared" si="7"/>
        <v>585.27999999999975</v>
      </c>
      <c r="F163" s="70"/>
      <c r="G163" s="69"/>
      <c r="H163" s="69"/>
      <c r="I163" s="69"/>
      <c r="J163" s="69"/>
      <c r="K163" s="69"/>
      <c r="L163" s="69"/>
    </row>
    <row r="164" spans="1:12" x14ac:dyDescent="0.3">
      <c r="A164" s="79">
        <v>44145</v>
      </c>
      <c r="B164" s="80" t="s">
        <v>107</v>
      </c>
      <c r="C164" s="81">
        <v>365.53</v>
      </c>
      <c r="D164" s="80"/>
      <c r="E164" s="82">
        <f t="shared" si="7"/>
        <v>950.80999999999972</v>
      </c>
      <c r="F164" s="70"/>
      <c r="G164" s="69"/>
      <c r="H164" s="69"/>
      <c r="I164" s="69"/>
      <c r="J164" s="69"/>
      <c r="K164" s="69"/>
      <c r="L164" s="69"/>
    </row>
    <row r="165" spans="1:12" x14ac:dyDescent="0.3">
      <c r="A165" s="79">
        <v>44145</v>
      </c>
      <c r="B165" s="80" t="s">
        <v>108</v>
      </c>
      <c r="C165" s="81">
        <v>200.34</v>
      </c>
      <c r="D165" s="80"/>
      <c r="E165" s="82">
        <f t="shared" si="7"/>
        <v>1151.1499999999996</v>
      </c>
      <c r="F165" s="70"/>
      <c r="G165" s="69"/>
      <c r="H165" s="69"/>
      <c r="I165" s="69"/>
      <c r="J165" s="69"/>
      <c r="K165" s="69"/>
      <c r="L165" s="69"/>
    </row>
    <row r="166" spans="1:12" x14ac:dyDescent="0.3">
      <c r="A166" s="79">
        <v>44145</v>
      </c>
      <c r="B166" s="80" t="s">
        <v>109</v>
      </c>
      <c r="C166" s="81">
        <v>50.27</v>
      </c>
      <c r="D166" s="80"/>
      <c r="E166" s="82">
        <f t="shared" si="7"/>
        <v>1201.4199999999996</v>
      </c>
      <c r="F166" s="70"/>
      <c r="G166" s="69"/>
      <c r="H166" s="69"/>
      <c r="I166" s="69"/>
      <c r="J166" s="69"/>
      <c r="K166" s="69"/>
      <c r="L166" s="69"/>
    </row>
    <row r="167" spans="1:12" x14ac:dyDescent="0.3">
      <c r="A167" s="79">
        <v>44146</v>
      </c>
      <c r="B167" s="80" t="s">
        <v>110</v>
      </c>
      <c r="C167" s="81">
        <v>50.37</v>
      </c>
      <c r="D167" s="80"/>
      <c r="E167" s="82">
        <f t="shared" si="7"/>
        <v>1251.7899999999995</v>
      </c>
      <c r="F167" s="70"/>
      <c r="G167" s="69"/>
      <c r="H167" s="69"/>
      <c r="I167" s="69"/>
      <c r="J167" s="69"/>
      <c r="K167" s="69"/>
      <c r="L167" s="69"/>
    </row>
    <row r="168" spans="1:12" x14ac:dyDescent="0.3">
      <c r="A168" s="79">
        <v>44146</v>
      </c>
      <c r="B168" s="80" t="s">
        <v>111</v>
      </c>
      <c r="C168" s="81">
        <v>51.19</v>
      </c>
      <c r="D168" s="80"/>
      <c r="E168" s="82">
        <f t="shared" si="7"/>
        <v>1302.9799999999996</v>
      </c>
      <c r="F168" s="70"/>
      <c r="G168" s="69"/>
      <c r="H168" s="69"/>
      <c r="I168" s="69"/>
      <c r="J168" s="69"/>
      <c r="K168" s="69"/>
      <c r="L168" s="69"/>
    </row>
    <row r="169" spans="1:12" x14ac:dyDescent="0.3">
      <c r="A169" s="79">
        <v>44147</v>
      </c>
      <c r="B169" s="80" t="s">
        <v>112</v>
      </c>
      <c r="C169" s="81"/>
      <c r="D169" s="80">
        <v>1300</v>
      </c>
      <c r="E169" s="82">
        <f t="shared" si="7"/>
        <v>2.9799999999995634</v>
      </c>
      <c r="F169" s="70"/>
      <c r="G169" s="69"/>
      <c r="H169" s="69"/>
      <c r="I169" s="69"/>
      <c r="J169" s="69"/>
      <c r="K169" s="69"/>
      <c r="L169" s="69"/>
    </row>
    <row r="170" spans="1:12" x14ac:dyDescent="0.3">
      <c r="A170" s="79">
        <v>44148</v>
      </c>
      <c r="B170" s="80" t="s">
        <v>113</v>
      </c>
      <c r="C170" s="81">
        <v>50.35</v>
      </c>
      <c r="D170" s="80"/>
      <c r="E170" s="82">
        <f t="shared" si="7"/>
        <v>53.329999999999565</v>
      </c>
      <c r="F170" s="70"/>
      <c r="G170" s="69"/>
      <c r="H170" s="69"/>
      <c r="I170" s="69"/>
      <c r="J170" s="69"/>
      <c r="K170" s="69"/>
      <c r="L170" s="69"/>
    </row>
    <row r="171" spans="1:12" x14ac:dyDescent="0.3">
      <c r="A171" s="79">
        <v>44151</v>
      </c>
      <c r="B171" s="80" t="s">
        <v>114</v>
      </c>
      <c r="C171" s="81">
        <v>50.4</v>
      </c>
      <c r="D171" s="80"/>
      <c r="E171" s="82">
        <f t="shared" si="7"/>
        <v>103.72999999999956</v>
      </c>
      <c r="F171" s="70"/>
      <c r="G171" s="69"/>
      <c r="H171" s="69"/>
      <c r="I171" s="69"/>
      <c r="J171" s="69"/>
      <c r="K171" s="69"/>
      <c r="L171" s="69"/>
    </row>
    <row r="172" spans="1:12" x14ac:dyDescent="0.3">
      <c r="A172" s="79">
        <v>44158</v>
      </c>
      <c r="B172" s="80" t="s">
        <v>115</v>
      </c>
      <c r="C172" s="81">
        <v>100.7</v>
      </c>
      <c r="D172" s="80"/>
      <c r="E172" s="82">
        <f t="shared" si="7"/>
        <v>204.42999999999955</v>
      </c>
      <c r="F172" s="70"/>
      <c r="G172" s="69"/>
      <c r="H172" s="69"/>
      <c r="I172" s="69"/>
      <c r="J172" s="69"/>
      <c r="K172" s="69"/>
      <c r="L172" s="69"/>
    </row>
    <row r="173" spans="1:12" x14ac:dyDescent="0.3">
      <c r="A173" s="79">
        <v>44158</v>
      </c>
      <c r="B173" s="80" t="s">
        <v>116</v>
      </c>
      <c r="C173" s="81">
        <v>50</v>
      </c>
      <c r="D173" s="80"/>
      <c r="E173" s="82">
        <f t="shared" si="7"/>
        <v>254.42999999999955</v>
      </c>
      <c r="F173" s="70"/>
      <c r="G173" s="69"/>
      <c r="H173" s="69"/>
      <c r="I173" s="69"/>
      <c r="J173" s="69"/>
      <c r="K173" s="69"/>
      <c r="L173" s="69"/>
    </row>
    <row r="174" spans="1:12" x14ac:dyDescent="0.3">
      <c r="A174" s="79">
        <v>44161</v>
      </c>
      <c r="B174" s="80" t="s">
        <v>117</v>
      </c>
      <c r="C174" s="81">
        <v>50.69</v>
      </c>
      <c r="D174" s="80"/>
      <c r="E174" s="82">
        <f t="shared" si="7"/>
        <v>305.11999999999955</v>
      </c>
      <c r="F174" s="70"/>
      <c r="G174" s="69"/>
      <c r="H174" s="69"/>
      <c r="I174" s="69"/>
      <c r="J174" s="69"/>
      <c r="K174" s="69"/>
      <c r="L174" s="69"/>
    </row>
    <row r="175" spans="1:12" x14ac:dyDescent="0.3">
      <c r="A175" s="79">
        <v>44161</v>
      </c>
      <c r="B175" s="80" t="s">
        <v>118</v>
      </c>
      <c r="C175" s="81">
        <v>50</v>
      </c>
      <c r="D175" s="80"/>
      <c r="E175" s="82">
        <f t="shared" si="7"/>
        <v>355.11999999999955</v>
      </c>
      <c r="F175" s="70"/>
      <c r="G175" s="69"/>
      <c r="H175" s="69"/>
      <c r="I175" s="69"/>
      <c r="J175" s="69"/>
      <c r="K175" s="69"/>
      <c r="L175" s="69"/>
    </row>
    <row r="176" spans="1:12" ht="19.5" customHeight="1" x14ac:dyDescent="0.3">
      <c r="A176" s="83" t="s">
        <v>98</v>
      </c>
      <c r="B176" s="84"/>
      <c r="C176" s="85">
        <f>SUM(C160:C175)</f>
        <v>1620.67</v>
      </c>
      <c r="D176" s="85">
        <f>SUM(D160:D175)</f>
        <v>2954.95</v>
      </c>
      <c r="E176" s="85">
        <f>E159+C176-D176</f>
        <v>355.12000000000035</v>
      </c>
    </row>
    <row r="177" spans="1:13" ht="19.5" customHeight="1" x14ac:dyDescent="0.3">
      <c r="A177" s="97" t="s">
        <v>99</v>
      </c>
      <c r="B177" s="98" t="s">
        <v>100</v>
      </c>
      <c r="C177" s="88">
        <v>0</v>
      </c>
      <c r="D177" s="88">
        <f>D163+D169</f>
        <v>2900</v>
      </c>
      <c r="E177" s="89"/>
    </row>
    <row r="178" spans="1:13" ht="19.5" customHeight="1" x14ac:dyDescent="0.3">
      <c r="A178" s="69"/>
      <c r="B178" s="69"/>
      <c r="C178" s="69"/>
      <c r="D178" s="70"/>
      <c r="E178" s="69"/>
    </row>
    <row r="179" spans="1:13" ht="19.5" customHeight="1" thickBot="1" x14ac:dyDescent="0.35">
      <c r="A179" s="99" t="s">
        <v>119</v>
      </c>
      <c r="B179" s="100"/>
      <c r="C179" s="101"/>
      <c r="D179" s="101"/>
      <c r="E179" s="102"/>
    </row>
    <row r="180" spans="1:13" ht="19.5" customHeight="1" thickBot="1" x14ac:dyDescent="0.35">
      <c r="A180" s="93"/>
      <c r="B180" s="94"/>
      <c r="C180" s="95"/>
      <c r="D180" s="95"/>
      <c r="E180" s="96"/>
    </row>
    <row r="181" spans="1:13" ht="19.5" customHeight="1" thickBot="1" x14ac:dyDescent="0.35">
      <c r="A181" s="93" t="s">
        <v>56</v>
      </c>
      <c r="B181" s="94" t="s">
        <v>57</v>
      </c>
      <c r="C181" s="95" t="s">
        <v>58</v>
      </c>
      <c r="D181" s="95" t="s">
        <v>59</v>
      </c>
      <c r="E181" s="96" t="s">
        <v>60</v>
      </c>
    </row>
    <row r="182" spans="1:13" x14ac:dyDescent="0.3">
      <c r="A182" s="79"/>
      <c r="B182" s="80" t="s">
        <v>102</v>
      </c>
      <c r="C182" s="81"/>
      <c r="D182" s="80"/>
      <c r="E182" s="82">
        <v>1114.4000000000001</v>
      </c>
      <c r="F182" s="69"/>
      <c r="G182" s="70"/>
      <c r="H182" s="69"/>
      <c r="I182" s="69"/>
      <c r="J182" s="69"/>
      <c r="K182" s="69"/>
      <c r="L182" s="69"/>
      <c r="M182" s="69"/>
    </row>
    <row r="183" spans="1:13" x14ac:dyDescent="0.3">
      <c r="A183" s="79">
        <v>44138</v>
      </c>
      <c r="B183" s="80" t="s">
        <v>120</v>
      </c>
      <c r="C183" s="81">
        <v>70</v>
      </c>
      <c r="D183" s="80"/>
      <c r="E183" s="82">
        <f t="shared" ref="E183:E210" si="8">E182+C183-D183</f>
        <v>1184.4000000000001</v>
      </c>
      <c r="F183" s="69"/>
      <c r="G183" s="70"/>
      <c r="H183" s="69"/>
      <c r="I183" s="69"/>
      <c r="J183" s="69"/>
      <c r="K183" s="69"/>
      <c r="L183" s="69"/>
      <c r="M183" s="69"/>
    </row>
    <row r="184" spans="1:13" x14ac:dyDescent="0.3">
      <c r="A184" s="79">
        <v>44138</v>
      </c>
      <c r="B184" s="80" t="s">
        <v>121</v>
      </c>
      <c r="C184" s="81">
        <v>200</v>
      </c>
      <c r="D184" s="80"/>
      <c r="E184" s="82">
        <f t="shared" si="8"/>
        <v>1384.4</v>
      </c>
      <c r="F184" s="69"/>
      <c r="G184" s="70"/>
      <c r="H184" s="69"/>
      <c r="I184" s="69"/>
      <c r="J184" s="69"/>
      <c r="K184" s="69"/>
      <c r="L184" s="69"/>
      <c r="M184" s="69"/>
    </row>
    <row r="185" spans="1:13" x14ac:dyDescent="0.3">
      <c r="A185" s="79">
        <v>44138</v>
      </c>
      <c r="B185" s="80" t="s">
        <v>122</v>
      </c>
      <c r="C185" s="81">
        <v>150</v>
      </c>
      <c r="D185" s="80"/>
      <c r="E185" s="82">
        <f t="shared" si="8"/>
        <v>1534.4</v>
      </c>
      <c r="F185" s="69"/>
      <c r="G185" s="70"/>
      <c r="H185" s="69"/>
      <c r="I185" s="69"/>
      <c r="J185" s="69"/>
      <c r="K185" s="69"/>
      <c r="L185" s="69"/>
      <c r="M185" s="69"/>
    </row>
    <row r="186" spans="1:13" x14ac:dyDescent="0.3">
      <c r="A186" s="79">
        <v>44138</v>
      </c>
      <c r="B186" s="80" t="s">
        <v>123</v>
      </c>
      <c r="C186" s="81">
        <v>220</v>
      </c>
      <c r="D186" s="80"/>
      <c r="E186" s="82">
        <f t="shared" si="8"/>
        <v>1754.4</v>
      </c>
      <c r="F186" s="69"/>
      <c r="G186" s="70"/>
      <c r="H186" s="69"/>
      <c r="I186" s="69"/>
      <c r="J186" s="69"/>
      <c r="K186" s="69"/>
      <c r="L186" s="69"/>
      <c r="M186" s="69"/>
    </row>
    <row r="187" spans="1:13" x14ac:dyDescent="0.3">
      <c r="A187" s="79">
        <v>44138</v>
      </c>
      <c r="B187" s="80" t="s">
        <v>124</v>
      </c>
      <c r="C187" s="81">
        <v>400</v>
      </c>
      <c r="D187" s="80"/>
      <c r="E187" s="82">
        <f t="shared" si="8"/>
        <v>2154.4</v>
      </c>
      <c r="F187" s="69"/>
      <c r="G187" s="70"/>
      <c r="H187" s="69"/>
      <c r="I187" s="69"/>
      <c r="J187" s="69"/>
      <c r="K187" s="69"/>
      <c r="L187" s="69"/>
      <c r="M187" s="69"/>
    </row>
    <row r="188" spans="1:13" x14ac:dyDescent="0.3">
      <c r="A188" s="79">
        <v>44140</v>
      </c>
      <c r="B188" s="80" t="s">
        <v>125</v>
      </c>
      <c r="C188" s="81">
        <v>200</v>
      </c>
      <c r="D188" s="80"/>
      <c r="E188" s="82">
        <f t="shared" si="8"/>
        <v>2354.4</v>
      </c>
      <c r="F188" s="69"/>
      <c r="G188" s="70"/>
      <c r="H188" s="69"/>
      <c r="I188" s="69"/>
      <c r="J188" s="69"/>
      <c r="K188" s="69"/>
      <c r="L188" s="69"/>
      <c r="M188" s="69"/>
    </row>
    <row r="189" spans="1:13" x14ac:dyDescent="0.3">
      <c r="A189" s="79">
        <v>44140</v>
      </c>
      <c r="B189" s="80" t="s">
        <v>126</v>
      </c>
      <c r="C189" s="81">
        <v>200</v>
      </c>
      <c r="D189" s="80"/>
      <c r="E189" s="82">
        <f t="shared" si="8"/>
        <v>2554.4</v>
      </c>
      <c r="F189" s="69"/>
      <c r="G189" s="70"/>
      <c r="H189" s="69"/>
      <c r="I189" s="69"/>
      <c r="J189" s="69"/>
      <c r="K189" s="69"/>
      <c r="L189" s="69"/>
      <c r="M189" s="69"/>
    </row>
    <row r="190" spans="1:13" x14ac:dyDescent="0.3">
      <c r="A190" s="79">
        <v>44140</v>
      </c>
      <c r="B190" s="80" t="s">
        <v>68</v>
      </c>
      <c r="C190" s="81"/>
      <c r="D190" s="80">
        <v>141</v>
      </c>
      <c r="E190" s="82">
        <f t="shared" si="8"/>
        <v>2413.4</v>
      </c>
      <c r="F190" s="69"/>
      <c r="G190" s="70"/>
      <c r="H190" s="69"/>
      <c r="I190" s="69"/>
      <c r="J190" s="69"/>
      <c r="K190" s="69"/>
      <c r="L190" s="69"/>
      <c r="M190" s="69"/>
    </row>
    <row r="191" spans="1:13" x14ac:dyDescent="0.3">
      <c r="A191" s="79">
        <v>44141</v>
      </c>
      <c r="B191" s="80" t="s">
        <v>127</v>
      </c>
      <c r="C191" s="81">
        <v>500</v>
      </c>
      <c r="D191" s="80"/>
      <c r="E191" s="82">
        <f t="shared" si="8"/>
        <v>2913.4</v>
      </c>
      <c r="F191" s="69"/>
      <c r="G191" s="70"/>
      <c r="H191" s="69"/>
      <c r="I191" s="69"/>
      <c r="J191" s="69"/>
      <c r="K191" s="69"/>
      <c r="L191" s="69"/>
      <c r="M191" s="69"/>
    </row>
    <row r="192" spans="1:13" x14ac:dyDescent="0.3">
      <c r="A192" s="79">
        <v>44141</v>
      </c>
      <c r="B192" s="80" t="s">
        <v>128</v>
      </c>
      <c r="C192" s="81">
        <v>100</v>
      </c>
      <c r="D192" s="80"/>
      <c r="E192" s="82">
        <f t="shared" si="8"/>
        <v>3013.4</v>
      </c>
      <c r="F192" s="69"/>
      <c r="G192" s="70"/>
      <c r="H192" s="69"/>
      <c r="I192" s="69"/>
      <c r="J192" s="69"/>
      <c r="K192" s="69"/>
      <c r="L192" s="69"/>
      <c r="M192" s="69"/>
    </row>
    <row r="193" spans="1:13" x14ac:dyDescent="0.3">
      <c r="A193" s="79">
        <v>44141</v>
      </c>
      <c r="B193" s="80" t="s">
        <v>129</v>
      </c>
      <c r="C193" s="81">
        <v>100</v>
      </c>
      <c r="D193" s="80"/>
      <c r="E193" s="82">
        <f t="shared" si="8"/>
        <v>3113.4</v>
      </c>
      <c r="F193" s="69"/>
      <c r="G193" s="70"/>
      <c r="H193" s="69"/>
      <c r="I193" s="69"/>
      <c r="J193" s="69"/>
      <c r="K193" s="69"/>
      <c r="L193" s="69"/>
      <c r="M193" s="69"/>
    </row>
    <row r="194" spans="1:13" x14ac:dyDescent="0.3">
      <c r="A194" s="79">
        <v>44144</v>
      </c>
      <c r="B194" s="80" t="s">
        <v>130</v>
      </c>
      <c r="C194" s="81">
        <v>200</v>
      </c>
      <c r="D194" s="80"/>
      <c r="E194" s="82">
        <f t="shared" si="8"/>
        <v>3313.4</v>
      </c>
      <c r="F194" s="69"/>
      <c r="G194" s="70"/>
      <c r="H194" s="69"/>
      <c r="I194" s="69"/>
      <c r="J194" s="69"/>
      <c r="K194" s="69"/>
      <c r="L194" s="69"/>
      <c r="M194" s="69"/>
    </row>
    <row r="195" spans="1:13" x14ac:dyDescent="0.3">
      <c r="A195" s="79">
        <v>44144</v>
      </c>
      <c r="B195" s="80" t="s">
        <v>131</v>
      </c>
      <c r="C195" s="81">
        <v>200</v>
      </c>
      <c r="D195" s="80"/>
      <c r="E195" s="82">
        <f t="shared" si="8"/>
        <v>3513.4</v>
      </c>
      <c r="F195" s="69"/>
      <c r="G195" s="70"/>
      <c r="H195" s="69"/>
      <c r="I195" s="69"/>
      <c r="J195" s="69"/>
      <c r="K195" s="69"/>
      <c r="L195" s="69"/>
      <c r="M195" s="69"/>
    </row>
    <row r="196" spans="1:13" x14ac:dyDescent="0.3">
      <c r="A196" s="79">
        <v>44144</v>
      </c>
      <c r="B196" s="80" t="s">
        <v>132</v>
      </c>
      <c r="C196" s="81">
        <v>30</v>
      </c>
      <c r="D196" s="80"/>
      <c r="E196" s="82">
        <f t="shared" si="8"/>
        <v>3543.4</v>
      </c>
      <c r="F196" s="69"/>
      <c r="G196" s="70"/>
      <c r="H196" s="69"/>
      <c r="I196" s="69"/>
      <c r="J196" s="69"/>
      <c r="K196" s="69"/>
      <c r="L196" s="69"/>
      <c r="M196" s="69"/>
    </row>
    <row r="197" spans="1:13" x14ac:dyDescent="0.3">
      <c r="A197" s="79">
        <v>44144</v>
      </c>
      <c r="B197" s="80" t="s">
        <v>133</v>
      </c>
      <c r="C197" s="81">
        <v>50</v>
      </c>
      <c r="D197" s="80"/>
      <c r="E197" s="82">
        <f t="shared" si="8"/>
        <v>3593.4</v>
      </c>
      <c r="F197" s="69"/>
      <c r="G197" s="70"/>
      <c r="H197" s="69"/>
      <c r="I197" s="69"/>
      <c r="J197" s="69"/>
      <c r="K197" s="69"/>
      <c r="L197" s="69"/>
      <c r="M197" s="69"/>
    </row>
    <row r="198" spans="1:13" x14ac:dyDescent="0.3">
      <c r="A198" s="79">
        <v>44146</v>
      </c>
      <c r="B198" s="80" t="s">
        <v>134</v>
      </c>
      <c r="C198" s="81">
        <v>1524.45</v>
      </c>
      <c r="D198" s="80"/>
      <c r="E198" s="82">
        <f t="shared" si="8"/>
        <v>5117.8500000000004</v>
      </c>
      <c r="F198" s="69"/>
      <c r="G198" s="70"/>
      <c r="H198" s="69"/>
      <c r="I198" s="69"/>
      <c r="J198" s="69"/>
      <c r="K198" s="69"/>
      <c r="L198" s="69"/>
      <c r="M198" s="69"/>
    </row>
    <row r="199" spans="1:13" x14ac:dyDescent="0.3">
      <c r="A199" s="79">
        <v>44147</v>
      </c>
      <c r="B199" s="80" t="s">
        <v>135</v>
      </c>
      <c r="C199" s="81">
        <v>130</v>
      </c>
      <c r="D199" s="80"/>
      <c r="E199" s="82">
        <f t="shared" si="8"/>
        <v>5247.85</v>
      </c>
      <c r="F199" s="69"/>
      <c r="G199" s="70"/>
      <c r="H199" s="69"/>
      <c r="I199" s="69"/>
      <c r="J199" s="69"/>
      <c r="K199" s="69"/>
      <c r="L199" s="69"/>
      <c r="M199" s="69"/>
    </row>
    <row r="200" spans="1:13" x14ac:dyDescent="0.3">
      <c r="A200" s="79">
        <v>44151</v>
      </c>
      <c r="B200" s="80" t="s">
        <v>136</v>
      </c>
      <c r="C200" s="81">
        <v>200</v>
      </c>
      <c r="D200" s="80"/>
      <c r="E200" s="82">
        <f t="shared" si="8"/>
        <v>5447.85</v>
      </c>
      <c r="F200" s="69"/>
      <c r="G200" s="70"/>
      <c r="H200" s="69"/>
      <c r="I200" s="69"/>
      <c r="J200" s="69"/>
      <c r="K200" s="69"/>
      <c r="L200" s="69"/>
      <c r="M200" s="69"/>
    </row>
    <row r="201" spans="1:13" x14ac:dyDescent="0.3">
      <c r="A201" s="79">
        <v>44155</v>
      </c>
      <c r="B201" s="80" t="s">
        <v>137</v>
      </c>
      <c r="C201" s="81">
        <v>50</v>
      </c>
      <c r="D201" s="80"/>
      <c r="E201" s="82">
        <f t="shared" si="8"/>
        <v>5497.85</v>
      </c>
      <c r="F201" s="69"/>
      <c r="G201" s="70"/>
      <c r="H201" s="69"/>
      <c r="I201" s="69"/>
      <c r="J201" s="69"/>
      <c r="K201" s="69"/>
      <c r="L201" s="69"/>
      <c r="M201" s="69"/>
    </row>
    <row r="202" spans="1:13" x14ac:dyDescent="0.3">
      <c r="A202" s="79">
        <v>44155</v>
      </c>
      <c r="B202" s="80" t="s">
        <v>138</v>
      </c>
      <c r="C202" s="81">
        <v>5</v>
      </c>
      <c r="D202" s="80"/>
      <c r="E202" s="82">
        <f t="shared" si="8"/>
        <v>5502.85</v>
      </c>
      <c r="F202" s="69"/>
      <c r="G202" s="70"/>
      <c r="H202" s="69"/>
      <c r="I202" s="69"/>
      <c r="J202" s="69"/>
      <c r="K202" s="69"/>
      <c r="L202" s="69"/>
      <c r="M202" s="69"/>
    </row>
    <row r="203" spans="1:13" x14ac:dyDescent="0.3">
      <c r="A203" s="79">
        <v>44155</v>
      </c>
      <c r="B203" s="80" t="s">
        <v>139</v>
      </c>
      <c r="C203" s="81">
        <v>1</v>
      </c>
      <c r="D203" s="80"/>
      <c r="E203" s="82">
        <f t="shared" si="8"/>
        <v>5503.85</v>
      </c>
      <c r="F203" s="69"/>
      <c r="G203" s="70"/>
      <c r="H203" s="69"/>
      <c r="I203" s="69"/>
      <c r="J203" s="69"/>
      <c r="K203" s="69"/>
      <c r="L203" s="69"/>
      <c r="M203" s="69"/>
    </row>
    <row r="204" spans="1:13" x14ac:dyDescent="0.3">
      <c r="A204" s="79">
        <v>44155</v>
      </c>
      <c r="B204" s="80" t="s">
        <v>140</v>
      </c>
      <c r="C204" s="81">
        <v>1</v>
      </c>
      <c r="D204" s="80"/>
      <c r="E204" s="82">
        <f t="shared" si="8"/>
        <v>5504.85</v>
      </c>
      <c r="F204" s="69"/>
      <c r="G204" s="70"/>
      <c r="H204" s="69"/>
      <c r="I204" s="69"/>
      <c r="J204" s="69"/>
      <c r="K204" s="69"/>
      <c r="L204" s="69"/>
      <c r="M204" s="69"/>
    </row>
    <row r="205" spans="1:13" x14ac:dyDescent="0.3">
      <c r="A205" s="79">
        <v>44158</v>
      </c>
      <c r="B205" s="80" t="s">
        <v>141</v>
      </c>
      <c r="C205" s="81">
        <v>300</v>
      </c>
      <c r="D205" s="80"/>
      <c r="E205" s="82">
        <f t="shared" si="8"/>
        <v>5804.85</v>
      </c>
      <c r="F205" s="69"/>
      <c r="G205" s="70"/>
      <c r="H205" s="69"/>
      <c r="I205" s="69"/>
      <c r="J205" s="69"/>
      <c r="K205" s="69"/>
      <c r="L205" s="69"/>
      <c r="M205" s="69"/>
    </row>
    <row r="206" spans="1:13" x14ac:dyDescent="0.3">
      <c r="A206" s="79">
        <v>44159</v>
      </c>
      <c r="B206" s="80" t="s">
        <v>142</v>
      </c>
      <c r="C206" s="81">
        <v>150</v>
      </c>
      <c r="D206" s="80"/>
      <c r="E206" s="82">
        <f t="shared" si="8"/>
        <v>5954.85</v>
      </c>
      <c r="F206" s="69"/>
      <c r="G206" s="70"/>
      <c r="H206" s="69"/>
      <c r="I206" s="69"/>
      <c r="J206" s="69"/>
      <c r="K206" s="69"/>
      <c r="L206" s="69"/>
      <c r="M206" s="69"/>
    </row>
    <row r="207" spans="1:13" x14ac:dyDescent="0.3">
      <c r="A207" s="79">
        <v>44159</v>
      </c>
      <c r="B207" s="80" t="s">
        <v>143</v>
      </c>
      <c r="C207" s="81">
        <v>50</v>
      </c>
      <c r="D207" s="80"/>
      <c r="E207" s="82">
        <f t="shared" si="8"/>
        <v>6004.85</v>
      </c>
      <c r="F207" s="69"/>
      <c r="G207" s="70"/>
      <c r="H207" s="69"/>
      <c r="I207" s="69"/>
      <c r="J207" s="69"/>
      <c r="K207" s="69"/>
      <c r="L207" s="69"/>
      <c r="M207" s="69"/>
    </row>
    <row r="208" spans="1:13" x14ac:dyDescent="0.3">
      <c r="A208" s="79">
        <v>44160</v>
      </c>
      <c r="B208" s="80" t="s">
        <v>144</v>
      </c>
      <c r="C208" s="81">
        <v>200</v>
      </c>
      <c r="D208" s="80"/>
      <c r="E208" s="82">
        <f t="shared" si="8"/>
        <v>6204.85</v>
      </c>
      <c r="F208" s="69"/>
      <c r="G208" s="70"/>
      <c r="H208" s="69"/>
      <c r="I208" s="69"/>
      <c r="J208" s="69"/>
      <c r="K208" s="69"/>
      <c r="L208" s="69"/>
      <c r="M208" s="69"/>
    </row>
    <row r="209" spans="1:13" x14ac:dyDescent="0.3">
      <c r="A209" s="79">
        <v>44162</v>
      </c>
      <c r="B209" s="80" t="s">
        <v>145</v>
      </c>
      <c r="C209" s="81">
        <v>150</v>
      </c>
      <c r="D209" s="80"/>
      <c r="E209" s="82">
        <f t="shared" si="8"/>
        <v>6354.85</v>
      </c>
      <c r="F209" s="69"/>
      <c r="G209" s="70"/>
      <c r="H209" s="69"/>
      <c r="I209" s="69"/>
      <c r="J209" s="69"/>
      <c r="K209" s="69"/>
      <c r="L209" s="69"/>
      <c r="M209" s="69"/>
    </row>
    <row r="210" spans="1:13" x14ac:dyDescent="0.3">
      <c r="A210" s="79">
        <v>44165</v>
      </c>
      <c r="B210" s="80" t="s">
        <v>146</v>
      </c>
      <c r="C210" s="81">
        <v>120</v>
      </c>
      <c r="D210" s="80"/>
      <c r="E210" s="82">
        <f t="shared" si="8"/>
        <v>6474.85</v>
      </c>
      <c r="F210" s="69"/>
      <c r="G210" s="70"/>
      <c r="H210" s="69"/>
      <c r="I210" s="69"/>
      <c r="J210" s="69"/>
      <c r="K210" s="69"/>
      <c r="L210" s="69"/>
      <c r="M210" s="69"/>
    </row>
    <row r="211" spans="1:13" ht="14.4" thickBot="1" x14ac:dyDescent="0.35">
      <c r="A211" s="83" t="s">
        <v>98</v>
      </c>
      <c r="B211" s="103"/>
      <c r="C211" s="104">
        <f>SUM(C183:C210)</f>
        <v>5501.45</v>
      </c>
      <c r="D211" s="104">
        <f>SUM(D183:D210)</f>
        <v>141</v>
      </c>
      <c r="E211" s="104">
        <f>E182+C211-D211</f>
        <v>6474.85</v>
      </c>
    </row>
    <row r="212" spans="1:13" ht="14.4" thickBot="1" x14ac:dyDescent="0.35">
      <c r="A212" s="105" t="s">
        <v>99</v>
      </c>
      <c r="B212" s="106" t="s">
        <v>100</v>
      </c>
      <c r="C212" s="107"/>
      <c r="D212" s="107">
        <f>3000</f>
        <v>3000</v>
      </c>
      <c r="E212" s="78"/>
    </row>
    <row r="213" spans="1:13" ht="14.4" x14ac:dyDescent="0.3">
      <c r="A213" s="71"/>
      <c r="B213" s="72"/>
      <c r="C213" s="73"/>
      <c r="D213" s="73"/>
      <c r="E213" s="74"/>
    </row>
    <row r="214" spans="1:13" ht="14.4" x14ac:dyDescent="0.3">
      <c r="A214" s="108" t="s">
        <v>147</v>
      </c>
      <c r="B214" s="109"/>
      <c r="C214" s="110"/>
      <c r="D214" s="110"/>
      <c r="E214" s="111"/>
    </row>
    <row r="215" spans="1:13" x14ac:dyDescent="0.3">
      <c r="A215" s="112" t="s">
        <v>56</v>
      </c>
      <c r="B215" s="50" t="s">
        <v>57</v>
      </c>
      <c r="C215" s="51" t="s">
        <v>58</v>
      </c>
      <c r="D215" s="51" t="s">
        <v>59</v>
      </c>
      <c r="E215" s="51" t="s">
        <v>60</v>
      </c>
    </row>
    <row r="216" spans="1:13" x14ac:dyDescent="0.3">
      <c r="A216" s="79"/>
      <c r="B216" s="80" t="s">
        <v>61</v>
      </c>
      <c r="C216" s="81">
        <v>0</v>
      </c>
      <c r="D216" s="80"/>
      <c r="E216" s="82">
        <v>890.54</v>
      </c>
    </row>
    <row r="217" spans="1:13" x14ac:dyDescent="0.3">
      <c r="A217" s="79">
        <v>44140</v>
      </c>
      <c r="B217" s="80" t="s">
        <v>148</v>
      </c>
      <c r="C217" s="81">
        <v>51.23</v>
      </c>
      <c r="D217" s="80"/>
      <c r="E217" s="82">
        <f t="shared" ref="E217:E241" si="9">E216+C217-D217</f>
        <v>941.77</v>
      </c>
    </row>
    <row r="218" spans="1:13" x14ac:dyDescent="0.3">
      <c r="A218" s="79">
        <v>44140</v>
      </c>
      <c r="B218" s="80" t="s">
        <v>148</v>
      </c>
      <c r="C218" s="81">
        <v>150</v>
      </c>
      <c r="D218" s="80"/>
      <c r="E218" s="82">
        <f t="shared" si="9"/>
        <v>1091.77</v>
      </c>
    </row>
    <row r="219" spans="1:13" x14ac:dyDescent="0.3">
      <c r="A219" s="79">
        <v>44141</v>
      </c>
      <c r="B219" s="80" t="s">
        <v>149</v>
      </c>
      <c r="C219" s="81">
        <v>8000</v>
      </c>
      <c r="D219" s="80"/>
      <c r="E219" s="82">
        <f t="shared" si="9"/>
        <v>9091.77</v>
      </c>
    </row>
    <row r="220" spans="1:13" x14ac:dyDescent="0.3">
      <c r="A220" s="79">
        <v>44141</v>
      </c>
      <c r="B220" s="80" t="s">
        <v>150</v>
      </c>
      <c r="C220" s="81"/>
      <c r="D220" s="80">
        <v>1295.42</v>
      </c>
      <c r="E220" s="82">
        <f t="shared" si="9"/>
        <v>7796.35</v>
      </c>
    </row>
    <row r="221" spans="1:13" x14ac:dyDescent="0.3">
      <c r="A221" s="79">
        <v>44141</v>
      </c>
      <c r="B221" s="80" t="s">
        <v>151</v>
      </c>
      <c r="C221" s="81"/>
      <c r="D221" s="80">
        <v>1338.14</v>
      </c>
      <c r="E221" s="82">
        <f t="shared" si="9"/>
        <v>6458.21</v>
      </c>
    </row>
    <row r="222" spans="1:13" x14ac:dyDescent="0.3">
      <c r="A222" s="79">
        <v>44141</v>
      </c>
      <c r="B222" s="80" t="s">
        <v>152</v>
      </c>
      <c r="C222" s="81"/>
      <c r="D222" s="80">
        <v>1265.0899999999999</v>
      </c>
      <c r="E222" s="82">
        <f t="shared" si="9"/>
        <v>5193.12</v>
      </c>
    </row>
    <row r="223" spans="1:13" x14ac:dyDescent="0.3">
      <c r="A223" s="79">
        <v>44141</v>
      </c>
      <c r="B223" s="80" t="s">
        <v>153</v>
      </c>
      <c r="C223" s="81"/>
      <c r="D223" s="80">
        <v>2340.4899999999998</v>
      </c>
      <c r="E223" s="82">
        <f t="shared" si="9"/>
        <v>2852.63</v>
      </c>
    </row>
    <row r="224" spans="1:13" x14ac:dyDescent="0.3">
      <c r="A224" s="79">
        <v>44141</v>
      </c>
      <c r="B224" s="80" t="s">
        <v>154</v>
      </c>
      <c r="C224" s="81"/>
      <c r="D224" s="80">
        <v>1224.1199999999999</v>
      </c>
      <c r="E224" s="82">
        <f t="shared" si="9"/>
        <v>1628.5100000000002</v>
      </c>
    </row>
    <row r="225" spans="1:5" x14ac:dyDescent="0.3">
      <c r="A225" s="79">
        <v>44141</v>
      </c>
      <c r="B225" s="80" t="s">
        <v>155</v>
      </c>
      <c r="C225" s="81"/>
      <c r="D225" s="80">
        <v>255</v>
      </c>
      <c r="E225" s="82">
        <f t="shared" si="9"/>
        <v>1373.5100000000002</v>
      </c>
    </row>
    <row r="226" spans="1:5" x14ac:dyDescent="0.3">
      <c r="A226" s="79">
        <v>44141</v>
      </c>
      <c r="B226" s="80" t="s">
        <v>156</v>
      </c>
      <c r="C226" s="81"/>
      <c r="D226" s="80">
        <v>1139.1199999999999</v>
      </c>
      <c r="E226" s="82">
        <f t="shared" si="9"/>
        <v>234.39000000000033</v>
      </c>
    </row>
    <row r="227" spans="1:5" x14ac:dyDescent="0.3">
      <c r="A227" s="79">
        <v>44141</v>
      </c>
      <c r="B227" s="80" t="s">
        <v>157</v>
      </c>
      <c r="C227" s="81"/>
      <c r="D227" s="80">
        <v>14</v>
      </c>
      <c r="E227" s="82">
        <f t="shared" si="9"/>
        <v>220.39000000000033</v>
      </c>
    </row>
    <row r="228" spans="1:5" x14ac:dyDescent="0.3">
      <c r="A228" s="79">
        <v>44147</v>
      </c>
      <c r="B228" s="80" t="s">
        <v>149</v>
      </c>
      <c r="C228" s="81">
        <v>4000</v>
      </c>
      <c r="D228" s="80"/>
      <c r="E228" s="82">
        <f t="shared" si="9"/>
        <v>4220.3900000000003</v>
      </c>
    </row>
    <row r="229" spans="1:5" x14ac:dyDescent="0.3">
      <c r="A229" s="79">
        <v>44147</v>
      </c>
      <c r="B229" s="80" t="s">
        <v>152</v>
      </c>
      <c r="C229" s="81"/>
      <c r="D229" s="80">
        <v>1986.6</v>
      </c>
      <c r="E229" s="82">
        <f t="shared" si="9"/>
        <v>2233.7900000000004</v>
      </c>
    </row>
    <row r="230" spans="1:5" x14ac:dyDescent="0.3">
      <c r="A230" s="79">
        <v>44148</v>
      </c>
      <c r="B230" s="80" t="s">
        <v>148</v>
      </c>
      <c r="C230" s="81">
        <v>50</v>
      </c>
      <c r="D230" s="80"/>
      <c r="E230" s="82">
        <f t="shared" si="9"/>
        <v>2283.7900000000004</v>
      </c>
    </row>
    <row r="231" spans="1:5" x14ac:dyDescent="0.3">
      <c r="A231" s="79">
        <v>44155</v>
      </c>
      <c r="B231" s="80" t="s">
        <v>148</v>
      </c>
      <c r="C231" s="81">
        <v>2350</v>
      </c>
      <c r="D231" s="80"/>
      <c r="E231" s="82">
        <f t="shared" si="9"/>
        <v>4633.7900000000009</v>
      </c>
    </row>
    <row r="232" spans="1:5" x14ac:dyDescent="0.3">
      <c r="A232" s="79">
        <v>44160</v>
      </c>
      <c r="B232" s="80" t="s">
        <v>149</v>
      </c>
      <c r="C232" s="81">
        <v>5000</v>
      </c>
      <c r="D232" s="80"/>
      <c r="E232" s="82">
        <f t="shared" si="9"/>
        <v>9633.7900000000009</v>
      </c>
    </row>
    <row r="233" spans="1:5" x14ac:dyDescent="0.3">
      <c r="A233" s="79">
        <v>44160</v>
      </c>
      <c r="B233" s="80" t="s">
        <v>150</v>
      </c>
      <c r="C233" s="81"/>
      <c r="D233" s="80">
        <v>621.66</v>
      </c>
      <c r="E233" s="82">
        <f t="shared" si="9"/>
        <v>9012.130000000001</v>
      </c>
    </row>
    <row r="234" spans="1:5" x14ac:dyDescent="0.3">
      <c r="A234" s="79">
        <v>44160</v>
      </c>
      <c r="B234" s="80" t="s">
        <v>152</v>
      </c>
      <c r="C234" s="81"/>
      <c r="D234" s="80">
        <v>814.46</v>
      </c>
      <c r="E234" s="82">
        <f t="shared" si="9"/>
        <v>8197.6700000000019</v>
      </c>
    </row>
    <row r="235" spans="1:5" x14ac:dyDescent="0.3">
      <c r="A235" s="79">
        <v>44160</v>
      </c>
      <c r="B235" s="80" t="s">
        <v>151</v>
      </c>
      <c r="C235" s="81"/>
      <c r="D235" s="80">
        <v>687.62</v>
      </c>
      <c r="E235" s="82">
        <f t="shared" si="9"/>
        <v>7510.050000000002</v>
      </c>
    </row>
    <row r="236" spans="1:5" x14ac:dyDescent="0.3">
      <c r="A236" s="79">
        <v>44160</v>
      </c>
      <c r="B236" s="80" t="s">
        <v>153</v>
      </c>
      <c r="C236" s="81"/>
      <c r="D236" s="80">
        <v>1323.76</v>
      </c>
      <c r="E236" s="82">
        <f t="shared" si="9"/>
        <v>6186.2900000000018</v>
      </c>
    </row>
    <row r="237" spans="1:5" x14ac:dyDescent="0.3">
      <c r="A237" s="79">
        <v>44160</v>
      </c>
      <c r="B237" s="80" t="s">
        <v>154</v>
      </c>
      <c r="C237" s="81"/>
      <c r="D237" s="80">
        <v>592.64</v>
      </c>
      <c r="E237" s="82">
        <f t="shared" si="9"/>
        <v>5593.6500000000015</v>
      </c>
    </row>
    <row r="238" spans="1:5" x14ac:dyDescent="0.3">
      <c r="A238" s="79">
        <v>44160</v>
      </c>
      <c r="B238" s="80" t="s">
        <v>156</v>
      </c>
      <c r="C238" s="81"/>
      <c r="D238" s="80">
        <v>588.33000000000004</v>
      </c>
      <c r="E238" s="82">
        <f t="shared" si="9"/>
        <v>5005.3200000000015</v>
      </c>
    </row>
    <row r="239" spans="1:5" x14ac:dyDescent="0.3">
      <c r="A239" s="79">
        <v>44160</v>
      </c>
      <c r="B239" s="80" t="s">
        <v>158</v>
      </c>
      <c r="C239" s="81"/>
      <c r="D239" s="80">
        <v>49</v>
      </c>
      <c r="E239" s="82">
        <f t="shared" si="9"/>
        <v>4956.3200000000015</v>
      </c>
    </row>
    <row r="240" spans="1:5" x14ac:dyDescent="0.3">
      <c r="A240" s="79">
        <v>44161</v>
      </c>
      <c r="B240" s="80" t="s">
        <v>148</v>
      </c>
      <c r="C240" s="81">
        <v>600</v>
      </c>
      <c r="D240" s="80"/>
      <c r="E240" s="82">
        <f t="shared" si="9"/>
        <v>5556.3200000000015</v>
      </c>
    </row>
    <row r="241" spans="1:5" x14ac:dyDescent="0.3">
      <c r="A241" s="79">
        <v>44165</v>
      </c>
      <c r="B241" s="80" t="s">
        <v>159</v>
      </c>
      <c r="C241" s="81">
        <v>600</v>
      </c>
      <c r="D241" s="80"/>
      <c r="E241" s="82">
        <f t="shared" si="9"/>
        <v>6156.3200000000015</v>
      </c>
    </row>
    <row r="242" spans="1:5" ht="14.4" thickBot="1" x14ac:dyDescent="0.35">
      <c r="A242" s="83" t="s">
        <v>98</v>
      </c>
      <c r="B242" s="103"/>
      <c r="C242" s="104">
        <f>SUM(C217:C241)</f>
        <v>20801.23</v>
      </c>
      <c r="D242" s="104">
        <f>SUM(D217:D241)</f>
        <v>15535.450000000003</v>
      </c>
      <c r="E242" s="104">
        <f>E216+C242-D242</f>
        <v>6156.3199999999979</v>
      </c>
    </row>
    <row r="243" spans="1:5" ht="14.4" thickBot="1" x14ac:dyDescent="0.35">
      <c r="A243" s="105" t="s">
        <v>99</v>
      </c>
      <c r="B243" s="106" t="s">
        <v>100</v>
      </c>
      <c r="C243" s="107">
        <f>C219+C228+C232</f>
        <v>17000</v>
      </c>
      <c r="D243" s="113">
        <v>0</v>
      </c>
      <c r="E243" s="78"/>
    </row>
    <row r="245" spans="1:5" ht="14.4" thickBot="1" x14ac:dyDescent="0.35"/>
    <row r="246" spans="1:5" ht="15" thickBot="1" x14ac:dyDescent="0.35">
      <c r="A246" s="114" t="s">
        <v>160</v>
      </c>
      <c r="B246" s="115"/>
      <c r="C246" s="115"/>
      <c r="D246" s="116"/>
      <c r="E246" s="117">
        <f>E242+E211+E176+E154+E99</f>
        <v>14925.579999999994</v>
      </c>
    </row>
  </sheetData>
  <mergeCells count="11">
    <mergeCell ref="A39:D39"/>
    <mergeCell ref="A42:D42"/>
    <mergeCell ref="A63:D63"/>
    <mergeCell ref="A66:D66"/>
    <mergeCell ref="A77:E77"/>
    <mergeCell ref="A1:D1"/>
    <mergeCell ref="A2:D2"/>
    <mergeCell ref="A3:D3"/>
    <mergeCell ref="A4:D4"/>
    <mergeCell ref="A5:D5"/>
    <mergeCell ref="A21:D21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Jose de Abreu</dc:creator>
  <cp:lastModifiedBy>Francisco Jose de Abreu</cp:lastModifiedBy>
  <dcterms:created xsi:type="dcterms:W3CDTF">2020-12-07T21:40:40Z</dcterms:created>
  <dcterms:modified xsi:type="dcterms:W3CDTF">2020-12-07T21:41:16Z</dcterms:modified>
</cp:coreProperties>
</file>